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3781" yWindow="210" windowWidth="12120" windowHeight="9120" tabRatio="602" activeTab="0"/>
  </bookViews>
  <sheets>
    <sheet name="Einteilung" sheetId="1" r:id="rId1"/>
    <sheet name="Ergebnisse" sheetId="2" r:id="rId2"/>
    <sheet name="Spielpläne" sheetId="3" r:id="rId3"/>
    <sheet name="alle Spiele" sheetId="4" r:id="rId4"/>
  </sheets>
  <externalReferences>
    <externalReference r:id="rId7"/>
  </externalReferences>
  <definedNames>
    <definedName name="_xlnm.Print_Area" localSheetId="0">'Einteilung'!$B$18:$I$53</definedName>
    <definedName name="_xlnm.Print_Area" localSheetId="2">'Spielpläne'!$A$2:$O$153</definedName>
  </definedNames>
  <calcPr fullCalcOnLoad="1"/>
</workbook>
</file>

<file path=xl/sharedStrings.xml><?xml version="1.0" encoding="utf-8"?>
<sst xmlns="http://schemas.openxmlformats.org/spreadsheetml/2006/main" count="586" uniqueCount="79">
  <si>
    <t>-</t>
  </si>
  <si>
    <t>:</t>
  </si>
  <si>
    <t>Spiele</t>
  </si>
  <si>
    <t>Tore</t>
  </si>
  <si>
    <t>Diff.</t>
  </si>
  <si>
    <t>Punkte</t>
  </si>
  <si>
    <t>1. Spieltag</t>
  </si>
  <si>
    <t>2. Spieltag</t>
  </si>
  <si>
    <t>3. Spieltag</t>
  </si>
  <si>
    <t>Bund Deutscher Radfahrer e.V.</t>
  </si>
  <si>
    <t>Verein</t>
  </si>
  <si>
    <t>Name, Vorname</t>
  </si>
  <si>
    <t>Lizenz-Nr.</t>
  </si>
  <si>
    <t>Geb-Dat.</t>
  </si>
  <si>
    <t>Ersatzspieler :</t>
  </si>
  <si>
    <t>*</t>
  </si>
  <si>
    <t>**</t>
  </si>
  <si>
    <t>***</t>
  </si>
  <si>
    <t>Spielfolge:</t>
  </si>
  <si>
    <t>Schriftführer:</t>
  </si>
  <si>
    <t>Unterschrift</t>
  </si>
  <si>
    <t>Vorkommnisse:</t>
  </si>
  <si>
    <t>Spielort:</t>
  </si>
  <si>
    <t>Halle:</t>
  </si>
  <si>
    <t>Spielklasse:</t>
  </si>
  <si>
    <t>Datum:</t>
  </si>
  <si>
    <t>Uhrzeit: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</si>
  <si>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</si>
  <si>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</si>
  <si>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</si>
  <si>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</si>
  <si>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</si>
  <si>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</si>
  <si>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</si>
  <si>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</si>
  <si>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</si>
  <si>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</si>
  <si>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</si>
  <si>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</si>
  <si>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Datum</t>
  </si>
  <si>
    <t>Zeit</t>
  </si>
  <si>
    <t>Ort</t>
  </si>
  <si>
    <t>Geb.-Datum</t>
  </si>
  <si>
    <t>Einteilung &amp; Termine</t>
  </si>
  <si>
    <t>Mannschaft 1</t>
  </si>
  <si>
    <t>Mannschaft 2</t>
  </si>
  <si>
    <t>Mannschaft 3</t>
  </si>
  <si>
    <t>Mannschaft 4</t>
  </si>
  <si>
    <t>Mannschaft 5</t>
  </si>
  <si>
    <t>Mannschaft</t>
  </si>
  <si>
    <t>Platz</t>
  </si>
  <si>
    <t>positive Tore</t>
  </si>
  <si>
    <t>negative Tore</t>
  </si>
  <si>
    <t>Differenz</t>
  </si>
  <si>
    <t>positive Punkte</t>
  </si>
  <si>
    <t xml:space="preserve">13. </t>
  </si>
  <si>
    <t xml:space="preserve">14. </t>
  </si>
  <si>
    <t xml:space="preserve">15. </t>
  </si>
  <si>
    <t xml:space="preserve"> in </t>
  </si>
  <si>
    <t>Spieltage</t>
  </si>
  <si>
    <t>Spielpaarungen - Vor- und Rückrunde</t>
  </si>
  <si>
    <t>Chief-Kommissär:</t>
  </si>
  <si>
    <t>Kommissäre:</t>
  </si>
  <si>
    <t>Frellstedt</t>
  </si>
  <si>
    <t>Spielberichtsbogen 2er Radpolo</t>
  </si>
  <si>
    <t>Spielzeit: 2 x 5 Min.</t>
  </si>
  <si>
    <t>Raddestorf, Turnhalle Kreuzkrug, An der B 61</t>
  </si>
  <si>
    <t>UCI - ID</t>
  </si>
  <si>
    <t>Halle</t>
  </si>
  <si>
    <t>Süpplingen, Süpplingenburger Str. 1</t>
  </si>
  <si>
    <r>
      <t>Veranstaltung:</t>
    </r>
    <r>
      <rPr>
        <sz val="16"/>
        <rFont val="Tahoma"/>
        <family val="2"/>
      </rPr>
      <t xml:space="preserve">  1. Spieltag                                                                                                  Ende:</t>
    </r>
  </si>
  <si>
    <r>
      <t>Veranstaltung:</t>
    </r>
    <r>
      <rPr>
        <sz val="16"/>
        <rFont val="Tahoma"/>
        <family val="2"/>
      </rPr>
      <t xml:space="preserve">  2. Spieltag                                                                                                  Ende:</t>
    </r>
  </si>
  <si>
    <r>
      <t>Veranstaltung:</t>
    </r>
    <r>
      <rPr>
        <sz val="16"/>
        <rFont val="Tahoma"/>
        <family val="2"/>
      </rPr>
      <t xml:space="preserve">  3. Spieltag                                                                                                  Ende:</t>
    </r>
  </si>
  <si>
    <t>An insgesamt drei Spieltagen werden die Spiele im Modus Jeder gegen Jeden abgewickelt.</t>
  </si>
  <si>
    <t>Radpolo U13 + U15 "Liga"</t>
  </si>
  <si>
    <t>Obernfeld</t>
  </si>
  <si>
    <t>Schulturnhalle, Kirchgasse</t>
  </si>
  <si>
    <t xml:space="preserve">Bemerkungen:                                                                                                                                              </t>
  </si>
  <si>
    <t xml:space="preserve">Alle U13 und U15 Mannschaften nehmen an der Landesmeisterschaft teil.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</si>
</sst>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0;\-0"/>
    <numFmt numFmtId="173" formatCode="\+\ 0;\-\ 0"/>
    <numFmt numFmtId="174" formatCode="d/m/yy"/>
    <numFmt numFmtId="175" formatCode="d/m/yyyy"/>
  </numFmts>
  <fonts count="69">
    <font>
      <sz val="12"/>
      <name val="Tahoma"/>
      <family val="0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b/>
      <u val="single"/>
      <sz val="12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sz val="22"/>
      <name val="Tahoma"/>
      <family val="2"/>
    </font>
    <font>
      <vertAlign val="superscript"/>
      <sz val="14"/>
      <name val="Tahoma"/>
      <family val="2"/>
    </font>
    <font>
      <b/>
      <u val="single"/>
      <sz val="14"/>
      <name val="Tahoma"/>
      <family val="2"/>
    </font>
    <font>
      <b/>
      <sz val="36"/>
      <name val="Tahoma"/>
      <family val="2"/>
    </font>
    <font>
      <b/>
      <i/>
      <sz val="16"/>
      <name val="Tahoma"/>
      <family val="2"/>
    </font>
    <font>
      <b/>
      <vertAlign val="subscript"/>
      <sz val="14"/>
      <name val="Tahoma"/>
      <family val="2"/>
    </font>
    <font>
      <sz val="9"/>
      <color indexed="17"/>
      <name val="Tahoma"/>
      <family val="2"/>
    </font>
    <font>
      <b/>
      <sz val="12"/>
      <color indexed="12"/>
      <name val="Tahoma"/>
      <family val="2"/>
    </font>
    <font>
      <b/>
      <u val="single"/>
      <sz val="18"/>
      <name val="Tahoma"/>
      <family val="2"/>
    </font>
    <font>
      <sz val="10"/>
      <name val="Tahoma"/>
      <family val="2"/>
    </font>
    <font>
      <u val="single"/>
      <sz val="12"/>
      <color indexed="12"/>
      <name val="Tahoma"/>
      <family val="0"/>
    </font>
    <font>
      <u val="single"/>
      <sz val="12"/>
      <color indexed="36"/>
      <name val="Tahoma"/>
      <family val="0"/>
    </font>
    <font>
      <b/>
      <u val="single"/>
      <sz val="36"/>
      <name val="Tahoma"/>
      <family val="2"/>
    </font>
    <font>
      <b/>
      <sz val="24"/>
      <name val="Tahoma"/>
      <family val="2"/>
    </font>
    <font>
      <u val="single"/>
      <sz val="12"/>
      <name val="Tahoma"/>
      <family val="2"/>
    </font>
    <font>
      <b/>
      <u val="single"/>
      <sz val="16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20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b/>
      <sz val="12"/>
      <color indexed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5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6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9" applyNumberFormat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11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1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/>
    </xf>
    <xf numFmtId="173" fontId="0" fillId="33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173" fontId="0" fillId="0" borderId="0" xfId="0" applyNumberFormat="1" applyFill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right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14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18" fillId="33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Border="1" applyAlignment="1">
      <alignment horizontal="center"/>
    </xf>
    <xf numFmtId="0" fontId="23" fillId="32" borderId="0" xfId="0" applyFont="1" applyFill="1" applyAlignment="1">
      <alignment horizontal="center"/>
    </xf>
    <xf numFmtId="0" fontId="23" fillId="32" borderId="0" xfId="0" applyFont="1" applyFill="1" applyAlignment="1">
      <alignment horizontal="left"/>
    </xf>
    <xf numFmtId="0" fontId="25" fillId="32" borderId="0" xfId="0" applyFont="1" applyFill="1" applyAlignment="1">
      <alignment horizontal="center"/>
    </xf>
    <xf numFmtId="0" fontId="6" fillId="32" borderId="0" xfId="0" applyFont="1" applyFill="1" applyAlignment="1">
      <alignment vertical="center"/>
    </xf>
    <xf numFmtId="0" fontId="0" fillId="32" borderId="0" xfId="0" applyFill="1" applyBorder="1" applyAlignment="1">
      <alignment/>
    </xf>
    <xf numFmtId="0" fontId="25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left"/>
    </xf>
    <xf numFmtId="14" fontId="15" fillId="3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locked="0"/>
    </xf>
    <xf numFmtId="173" fontId="0" fillId="33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0" xfId="0" applyFont="1" applyFill="1" applyBorder="1" applyAlignment="1" applyProtection="1">
      <alignment horizontal="center"/>
      <protection locked="0"/>
    </xf>
    <xf numFmtId="173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173" fontId="0" fillId="33" borderId="12" xfId="0" applyNumberFormat="1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right"/>
      <protection locked="0"/>
    </xf>
    <xf numFmtId="0" fontId="16" fillId="33" borderId="14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horizontal="righ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1" fillId="33" borderId="18" xfId="0" applyFont="1" applyFill="1" applyBorder="1" applyAlignment="1" applyProtection="1">
      <alignment horizontal="right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173" fontId="1" fillId="33" borderId="11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173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3" fillId="0" borderId="1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29" fillId="35" borderId="21" xfId="0" applyFont="1" applyFill="1" applyBorder="1" applyAlignment="1" applyProtection="1">
      <alignment horizontal="center" vertical="center"/>
      <protection locked="0"/>
    </xf>
    <xf numFmtId="0" fontId="28" fillId="36" borderId="22" xfId="0" applyNumberFormat="1" applyFont="1" applyFill="1" applyBorder="1" applyAlignment="1" applyProtection="1">
      <alignment horizontal="center"/>
      <protection locked="0"/>
    </xf>
    <xf numFmtId="0" fontId="28" fillId="36" borderId="23" xfId="0" applyNumberFormat="1" applyFont="1" applyFill="1" applyBorder="1" applyAlignment="1" applyProtection="1">
      <alignment horizontal="center"/>
      <protection locked="0"/>
    </xf>
    <xf numFmtId="0" fontId="28" fillId="36" borderId="24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8" fillId="33" borderId="0" xfId="0" applyFont="1" applyFill="1" applyAlignment="1" applyProtection="1">
      <alignment/>
      <protection locked="0"/>
    </xf>
    <xf numFmtId="0" fontId="0" fillId="33" borderId="0" xfId="0" applyFill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2" fillId="0" borderId="25" xfId="0" applyFont="1" applyBorder="1" applyAlignment="1">
      <alignment/>
    </xf>
    <xf numFmtId="0" fontId="7" fillId="0" borderId="28" xfId="0" applyFont="1" applyBorder="1" applyAlignment="1">
      <alignment horizontal="right" vertical="center"/>
    </xf>
    <xf numFmtId="0" fontId="2" fillId="0" borderId="26" xfId="0" applyFont="1" applyBorder="1" applyAlignment="1">
      <alignment vertical="top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27" fillId="32" borderId="0" xfId="0" applyFont="1" applyFill="1" applyAlignment="1">
      <alignment vertical="center"/>
    </xf>
    <xf numFmtId="0" fontId="33" fillId="32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/>
    </xf>
    <xf numFmtId="14" fontId="15" fillId="0" borderId="25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14" fontId="15" fillId="0" borderId="26" xfId="0" applyNumberFormat="1" applyFont="1" applyFill="1" applyBorder="1" applyAlignment="1">
      <alignment horizontal="center"/>
    </xf>
    <xf numFmtId="0" fontId="33" fillId="32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4" fillId="0" borderId="25" xfId="0" applyFont="1" applyFill="1" applyBorder="1" applyAlignment="1">
      <alignment horizontal="center"/>
    </xf>
    <xf numFmtId="173" fontId="4" fillId="0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25" xfId="0" applyFill="1" applyBorder="1" applyAlignment="1" applyProtection="1">
      <alignment horizontal="center"/>
      <protection locked="0"/>
    </xf>
    <xf numFmtId="173" fontId="0" fillId="0" borderId="25" xfId="0" applyNumberForma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27" fillId="32" borderId="0" xfId="0" applyFont="1" applyFill="1" applyAlignment="1">
      <alignment horizontal="left" vertical="center"/>
    </xf>
    <xf numFmtId="0" fontId="0" fillId="0" borderId="25" xfId="0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173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0" fontId="1" fillId="32" borderId="0" xfId="0" applyFont="1" applyFill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7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37" borderId="14" xfId="0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0" fontId="1" fillId="37" borderId="35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3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6" fillId="0" borderId="3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4" fontId="6" fillId="0" borderId="2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20" fontId="6" fillId="0" borderId="11" xfId="0" applyNumberFormat="1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72</xdr:row>
      <xdr:rowOff>0</xdr:rowOff>
    </xdr:from>
    <xdr:to>
      <xdr:col>12</xdr:col>
      <xdr:colOff>0</xdr:colOff>
      <xdr:row>75</xdr:row>
      <xdr:rowOff>28575</xdr:rowOff>
    </xdr:to>
    <xdr:sp macro="[0]!sortieren3">
      <xdr:nvSpPr>
        <xdr:cNvPr id="1" name="AutoShape 4"/>
        <xdr:cNvSpPr>
          <a:spLocks/>
        </xdr:cNvSpPr>
      </xdr:nvSpPr>
      <xdr:spPr>
        <a:xfrm>
          <a:off x="7439025" y="14163675"/>
          <a:ext cx="0" cy="6000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 fPrintsWithSheet="0"/>
  </xdr:twoCellAnchor>
  <xdr:twoCellAnchor>
    <xdr:from>
      <xdr:col>32</xdr:col>
      <xdr:colOff>0</xdr:colOff>
      <xdr:row>71</xdr:row>
      <xdr:rowOff>85725</xdr:rowOff>
    </xdr:from>
    <xdr:to>
      <xdr:col>32</xdr:col>
      <xdr:colOff>0</xdr:colOff>
      <xdr:row>75</xdr:row>
      <xdr:rowOff>104775</xdr:rowOff>
    </xdr:to>
    <xdr:sp macro="[0]!sortieren6">
      <xdr:nvSpPr>
        <xdr:cNvPr id="2" name="AutoShape 7"/>
        <xdr:cNvSpPr>
          <a:spLocks/>
        </xdr:cNvSpPr>
      </xdr:nvSpPr>
      <xdr:spPr>
        <a:xfrm>
          <a:off x="18640425" y="14058900"/>
          <a:ext cx="0" cy="78105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71</xdr:row>
      <xdr:rowOff>133350</xdr:rowOff>
    </xdr:from>
    <xdr:to>
      <xdr:col>12</xdr:col>
      <xdr:colOff>0</xdr:colOff>
      <xdr:row>74</xdr:row>
      <xdr:rowOff>114300</xdr:rowOff>
    </xdr:to>
    <xdr:sp macro="[0]!sortieren2">
      <xdr:nvSpPr>
        <xdr:cNvPr id="3" name="AutoShape 29"/>
        <xdr:cNvSpPr>
          <a:spLocks/>
        </xdr:cNvSpPr>
      </xdr:nvSpPr>
      <xdr:spPr>
        <a:xfrm>
          <a:off x="7439025" y="14106525"/>
          <a:ext cx="0" cy="55245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.Huter\LV%20Radball-Radpolo\Lizenzen\Lizenzen.UCI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en"/>
      <sheetName val="Lizenzen"/>
    </sheetNames>
    <sheetDataSet>
      <sheetData sheetId="1">
        <row r="8">
          <cell r="D8">
            <v>10036539274</v>
          </cell>
          <cell r="E8" t="str">
            <v>HES</v>
          </cell>
          <cell r="F8" t="str">
            <v>HES  10036539274</v>
          </cell>
          <cell r="G8" t="str">
            <v>RSV Krofdorf</v>
          </cell>
          <cell r="H8" t="str">
            <v>Abel</v>
          </cell>
          <cell r="I8" t="str">
            <v>Noah</v>
          </cell>
          <cell r="J8" t="str">
            <v>Abel   Noah</v>
          </cell>
          <cell r="K8">
            <v>39465</v>
          </cell>
        </row>
        <row r="9">
          <cell r="D9">
            <v>10050559414</v>
          </cell>
          <cell r="E9" t="str">
            <v>BRA</v>
          </cell>
          <cell r="F9" t="str">
            <v>BRA  10050559414</v>
          </cell>
          <cell r="G9" t="str">
            <v>LRV Cottbus</v>
          </cell>
          <cell r="H9" t="str">
            <v>Abraham</v>
          </cell>
          <cell r="I9" t="str">
            <v>Mateo</v>
          </cell>
          <cell r="J9" t="str">
            <v>Abraham   Mateo</v>
          </cell>
          <cell r="K9">
            <v>39015</v>
          </cell>
        </row>
        <row r="10">
          <cell r="D10">
            <v>95125</v>
          </cell>
          <cell r="E10" t="str">
            <v>NDS</v>
          </cell>
          <cell r="F10" t="str">
            <v>NDS  95125</v>
          </cell>
          <cell r="G10" t="str">
            <v>RVA Rollshausen I</v>
          </cell>
          <cell r="H10" t="str">
            <v>Adler</v>
          </cell>
          <cell r="I10" t="str">
            <v>Damian</v>
          </cell>
          <cell r="J10" t="str">
            <v>Adler   Damian</v>
          </cell>
          <cell r="K10">
            <v>36099</v>
          </cell>
        </row>
        <row r="11">
          <cell r="D11">
            <v>10090010047</v>
          </cell>
          <cell r="E11" t="str">
            <v>NDS</v>
          </cell>
          <cell r="F11" t="str">
            <v>NDS  10090010047</v>
          </cell>
          <cell r="G11" t="str">
            <v>Laatzen I</v>
          </cell>
          <cell r="H11" t="str">
            <v>Adriano</v>
          </cell>
          <cell r="I11" t="str">
            <v>Werner</v>
          </cell>
          <cell r="J11" t="str">
            <v>Adriano   Werner</v>
          </cell>
          <cell r="K11">
            <v>38430</v>
          </cell>
        </row>
        <row r="12">
          <cell r="D12">
            <v>10036395289</v>
          </cell>
          <cell r="E12" t="str">
            <v>NDS</v>
          </cell>
          <cell r="F12" t="str">
            <v>NDS  10036395289</v>
          </cell>
          <cell r="G12" t="str">
            <v>RVM Bilshausen III </v>
          </cell>
          <cell r="H12" t="str">
            <v>Agte</v>
          </cell>
          <cell r="I12" t="str">
            <v>Marius</v>
          </cell>
          <cell r="J12" t="str">
            <v>Agte   Marius</v>
          </cell>
          <cell r="K12">
            <v>34944</v>
          </cell>
        </row>
        <row r="13">
          <cell r="D13">
            <v>90729</v>
          </cell>
          <cell r="E13" t="str">
            <v>NDS</v>
          </cell>
          <cell r="F13" t="str">
            <v>NDS  90729</v>
          </cell>
          <cell r="G13" t="str">
            <v>RVGR Oker III</v>
          </cell>
          <cell r="H13" t="str">
            <v>Ahrens</v>
          </cell>
          <cell r="I13" t="str">
            <v>H.-Dieter</v>
          </cell>
          <cell r="J13" t="str">
            <v>Ahrens   H.-Dieter</v>
          </cell>
          <cell r="K13">
            <v>18494</v>
          </cell>
        </row>
        <row r="14">
          <cell r="D14">
            <v>10048553938</v>
          </cell>
          <cell r="E14" t="str">
            <v>NDS</v>
          </cell>
          <cell r="F14" t="str">
            <v>NDS  10048553938</v>
          </cell>
          <cell r="G14" t="str">
            <v>RVGR Oker I</v>
          </cell>
          <cell r="H14" t="str">
            <v>Ahrens</v>
          </cell>
          <cell r="I14" t="str">
            <v>Marco</v>
          </cell>
          <cell r="J14" t="str">
            <v>Ahrens   Marco</v>
          </cell>
          <cell r="K14">
            <v>30259</v>
          </cell>
        </row>
        <row r="15">
          <cell r="D15">
            <v>10043807305</v>
          </cell>
          <cell r="E15" t="str">
            <v>NDS</v>
          </cell>
          <cell r="F15" t="str">
            <v>NDS  10043807305</v>
          </cell>
          <cell r="G15" t="str">
            <v>RVT Aschendorf II</v>
          </cell>
          <cell r="H15" t="str">
            <v>Ahring</v>
          </cell>
          <cell r="I15" t="str">
            <v>Felix</v>
          </cell>
          <cell r="J15" t="str">
            <v>Ahring   Felix</v>
          </cell>
          <cell r="K15">
            <v>37160</v>
          </cell>
        </row>
        <row r="16">
          <cell r="D16">
            <v>10043839132</v>
          </cell>
          <cell r="E16" t="str">
            <v>NDS</v>
          </cell>
          <cell r="F16" t="str">
            <v>NDS  10043839132</v>
          </cell>
          <cell r="G16" t="str">
            <v>RVT Aschendorf II</v>
          </cell>
          <cell r="H16" t="str">
            <v>Ahring</v>
          </cell>
          <cell r="I16" t="str">
            <v>Oliver</v>
          </cell>
          <cell r="J16" t="str">
            <v>Ahring   Oliver</v>
          </cell>
          <cell r="K16">
            <v>32734</v>
          </cell>
        </row>
        <row r="17">
          <cell r="D17">
            <v>95588</v>
          </cell>
          <cell r="E17" t="str">
            <v>NDS</v>
          </cell>
          <cell r="F17" t="str">
            <v>NDS  95588</v>
          </cell>
          <cell r="G17" t="str">
            <v>RVT Aschendorf I</v>
          </cell>
          <cell r="H17" t="str">
            <v>Ahring</v>
          </cell>
          <cell r="I17" t="str">
            <v>Phillip</v>
          </cell>
          <cell r="J17" t="str">
            <v>Ahring   Phillip</v>
          </cell>
          <cell r="K17">
            <v>38424</v>
          </cell>
        </row>
        <row r="18">
          <cell r="D18">
            <v>10036393673</v>
          </cell>
          <cell r="E18" t="str">
            <v>NDS</v>
          </cell>
          <cell r="F18" t="str">
            <v>NDS  10036393673</v>
          </cell>
          <cell r="G18" t="str">
            <v>RVM Bilshausen IV</v>
          </cell>
          <cell r="H18" t="str">
            <v>Albrecht </v>
          </cell>
          <cell r="I18" t="str">
            <v>Simon</v>
          </cell>
          <cell r="J18" t="str">
            <v>Albrecht    Simon</v>
          </cell>
          <cell r="K18">
            <v>38619</v>
          </cell>
        </row>
        <row r="19">
          <cell r="D19">
            <v>10050492322</v>
          </cell>
          <cell r="E19" t="str">
            <v>NDS</v>
          </cell>
          <cell r="F19" t="str">
            <v>NDS  10050492322</v>
          </cell>
          <cell r="G19" t="str">
            <v>RV Etelsen II</v>
          </cell>
          <cell r="H19" t="str">
            <v>Allmendinger</v>
          </cell>
          <cell r="I19" t="str">
            <v>Lukas</v>
          </cell>
          <cell r="J19" t="str">
            <v>Allmendinger   Lukas</v>
          </cell>
          <cell r="K19">
            <v>35017</v>
          </cell>
        </row>
        <row r="20">
          <cell r="D20">
            <v>10064866005</v>
          </cell>
          <cell r="E20" t="str">
            <v>NRW</v>
          </cell>
          <cell r="F20" t="str">
            <v>NRW  10064866005</v>
          </cell>
          <cell r="G20" t="str">
            <v>RSV Leeden II</v>
          </cell>
          <cell r="H20" t="str">
            <v>Altevogt</v>
          </cell>
          <cell r="I20" t="str">
            <v>Daniel</v>
          </cell>
          <cell r="J20" t="str">
            <v>Altevogt   Daniel</v>
          </cell>
          <cell r="K20">
            <v>38995</v>
          </cell>
        </row>
        <row r="21">
          <cell r="D21">
            <v>93265</v>
          </cell>
          <cell r="E21" t="str">
            <v>NDS</v>
          </cell>
          <cell r="F21" t="str">
            <v>NDS  93265</v>
          </cell>
          <cell r="G21" t="str">
            <v>Stahlrad Laatzen</v>
          </cell>
          <cell r="H21" t="str">
            <v>Amberge</v>
          </cell>
          <cell r="I21" t="str">
            <v>Simon</v>
          </cell>
          <cell r="J21" t="str">
            <v>Amberge   Simon</v>
          </cell>
          <cell r="K21">
            <v>32905</v>
          </cell>
        </row>
        <row r="22">
          <cell r="D22">
            <v>10051771308</v>
          </cell>
          <cell r="E22" t="str">
            <v>BRA</v>
          </cell>
          <cell r="F22" t="str">
            <v>BRA  10051771308</v>
          </cell>
          <cell r="G22" t="str">
            <v>SGS Luckenwalde</v>
          </cell>
          <cell r="H22" t="str">
            <v>Andreas</v>
          </cell>
          <cell r="I22" t="str">
            <v>Jerome</v>
          </cell>
          <cell r="J22" t="str">
            <v>Andreas   Jerome</v>
          </cell>
          <cell r="K22">
            <v>37214</v>
          </cell>
        </row>
        <row r="23">
          <cell r="D23">
            <v>214764</v>
          </cell>
          <cell r="E23" t="str">
            <v>RKB</v>
          </cell>
          <cell r="F23" t="str">
            <v>RKB  214764</v>
          </cell>
          <cell r="G23" t="str">
            <v>RSV Frellstedt V</v>
          </cell>
          <cell r="H23" t="str">
            <v>Antoniak</v>
          </cell>
          <cell r="I23" t="str">
            <v>Michelle</v>
          </cell>
          <cell r="J23" t="str">
            <v>Antoniak   Michelle</v>
          </cell>
          <cell r="K23">
            <v>36222</v>
          </cell>
        </row>
        <row r="24">
          <cell r="D24">
            <v>10059617800</v>
          </cell>
          <cell r="E24" t="str">
            <v>NDS</v>
          </cell>
          <cell r="F24" t="str">
            <v>NDS  10059617800</v>
          </cell>
          <cell r="G24" t="str">
            <v>RCG Hahndorf I</v>
          </cell>
          <cell r="H24" t="str">
            <v>Appelt</v>
          </cell>
          <cell r="I24" t="str">
            <v>Lennard</v>
          </cell>
          <cell r="J24" t="str">
            <v>Appelt   Lennard</v>
          </cell>
          <cell r="K24">
            <v>38621</v>
          </cell>
        </row>
        <row r="25">
          <cell r="D25">
            <v>95676</v>
          </cell>
          <cell r="E25" t="str">
            <v>NDS</v>
          </cell>
          <cell r="F25" t="str">
            <v>NDS  95676</v>
          </cell>
          <cell r="G25" t="str">
            <v>RCT Hannover I a.K.</v>
          </cell>
          <cell r="H25" t="str">
            <v>Artmann</v>
          </cell>
          <cell r="I25" t="str">
            <v>David </v>
          </cell>
          <cell r="J25" t="str">
            <v>Artmann   David </v>
          </cell>
          <cell r="K25">
            <v>37776</v>
          </cell>
        </row>
        <row r="26">
          <cell r="D26">
            <v>10079710338</v>
          </cell>
          <cell r="E26" t="str">
            <v>RKB</v>
          </cell>
          <cell r="F26" t="str">
            <v>RKB  10079710338</v>
          </cell>
          <cell r="G26" t="str">
            <v>RVS Obernfeld III</v>
          </cell>
          <cell r="H26" t="str">
            <v>Artmann</v>
          </cell>
          <cell r="I26" t="str">
            <v>Dennis</v>
          </cell>
          <cell r="J26" t="str">
            <v>Artmann   Dennis</v>
          </cell>
          <cell r="K26">
            <v>32007</v>
          </cell>
        </row>
        <row r="27">
          <cell r="D27">
            <v>10043817510</v>
          </cell>
          <cell r="E27" t="str">
            <v>NDS</v>
          </cell>
          <cell r="F27" t="str">
            <v>NDS  10043817510</v>
          </cell>
          <cell r="G27" t="str">
            <v>RSV Frellstedt I</v>
          </cell>
          <cell r="H27" t="str">
            <v>Artmann</v>
          </cell>
          <cell r="I27" t="str">
            <v>Luisa</v>
          </cell>
          <cell r="J27" t="str">
            <v>Artmann   Luisa</v>
          </cell>
          <cell r="K27">
            <v>33989</v>
          </cell>
        </row>
        <row r="28">
          <cell r="D28">
            <v>43975</v>
          </cell>
          <cell r="E28" t="str">
            <v>BRA</v>
          </cell>
          <cell r="F28" t="str">
            <v>BRA  43975</v>
          </cell>
          <cell r="G28" t="str">
            <v>RSV Großkoschen II</v>
          </cell>
          <cell r="H28" t="str">
            <v>Babick</v>
          </cell>
          <cell r="I28" t="str">
            <v>Steve</v>
          </cell>
          <cell r="J28" t="str">
            <v>Babick   Steve</v>
          </cell>
          <cell r="K28">
            <v>35893</v>
          </cell>
        </row>
        <row r="29">
          <cell r="D29">
            <v>44300</v>
          </cell>
          <cell r="E29" t="str">
            <v>BRA</v>
          </cell>
          <cell r="F29" t="str">
            <v>BRA  44300</v>
          </cell>
          <cell r="G29" t="str">
            <v>RSV Großkoschen II</v>
          </cell>
          <cell r="H29" t="str">
            <v>Bäde</v>
          </cell>
          <cell r="I29" t="str">
            <v>Paul</v>
          </cell>
          <cell r="J29" t="str">
            <v>Bäde   Paul</v>
          </cell>
          <cell r="K29">
            <v>36430</v>
          </cell>
        </row>
        <row r="30">
          <cell r="D30">
            <v>10102539791</v>
          </cell>
          <cell r="E30" t="str">
            <v>NDS</v>
          </cell>
          <cell r="F30" t="str">
            <v>NDS  10102539791</v>
          </cell>
          <cell r="G30" t="str">
            <v>TSV Barrien</v>
          </cell>
          <cell r="H30" t="str">
            <v>Baden</v>
          </cell>
          <cell r="I30" t="str">
            <v>Jennifer</v>
          </cell>
          <cell r="J30" t="str">
            <v>Baden   Jennifer</v>
          </cell>
          <cell r="K30">
            <v>37155</v>
          </cell>
        </row>
        <row r="31">
          <cell r="D31">
            <v>210808</v>
          </cell>
          <cell r="E31" t="str">
            <v>RKB</v>
          </cell>
          <cell r="F31" t="str">
            <v>RKB  210808</v>
          </cell>
          <cell r="G31" t="str">
            <v>RSV Frellstedt I LL a.K.</v>
          </cell>
          <cell r="H31" t="str">
            <v>Banse</v>
          </cell>
          <cell r="I31" t="str">
            <v>Nicole</v>
          </cell>
          <cell r="J31" t="str">
            <v>Banse   Nicole</v>
          </cell>
          <cell r="K31">
            <v>30805</v>
          </cell>
        </row>
        <row r="32">
          <cell r="D32">
            <v>601363</v>
          </cell>
          <cell r="E32" t="str">
            <v>NRW</v>
          </cell>
          <cell r="F32" t="str">
            <v>NRW  601363</v>
          </cell>
          <cell r="G32" t="str">
            <v>SG Osterfeld I</v>
          </cell>
          <cell r="H32" t="str">
            <v>Bär</v>
          </cell>
          <cell r="I32" t="str">
            <v>Lennert</v>
          </cell>
          <cell r="J32" t="str">
            <v>Bär   Lennert</v>
          </cell>
          <cell r="K32">
            <v>36737</v>
          </cell>
        </row>
        <row r="33">
          <cell r="D33">
            <v>213219</v>
          </cell>
          <cell r="E33" t="str">
            <v>RKB</v>
          </cell>
          <cell r="F33" t="str">
            <v>RKB  213219</v>
          </cell>
          <cell r="G33" t="str">
            <v>SG Woltringh./Bad Lauterb.</v>
          </cell>
          <cell r="H33" t="str">
            <v>Bär</v>
          </cell>
          <cell r="I33" t="str">
            <v>Nina</v>
          </cell>
          <cell r="J33" t="str">
            <v>Bär   Nina</v>
          </cell>
          <cell r="K33">
            <v>33719</v>
          </cell>
        </row>
        <row r="34">
          <cell r="D34">
            <v>141616</v>
          </cell>
          <cell r="E34" t="str">
            <v>SAH</v>
          </cell>
          <cell r="F34" t="str">
            <v>SAH  141616</v>
          </cell>
          <cell r="G34" t="str">
            <v>Tollwitzer RSV I</v>
          </cell>
          <cell r="H34" t="str">
            <v>Barnofski</v>
          </cell>
          <cell r="I34" t="str">
            <v>Sandra</v>
          </cell>
          <cell r="J34" t="str">
            <v>Barnofski   Sandra</v>
          </cell>
          <cell r="K34">
            <v>35040</v>
          </cell>
        </row>
        <row r="35">
          <cell r="D35">
            <v>93307</v>
          </cell>
          <cell r="E35" t="str">
            <v>NDS</v>
          </cell>
          <cell r="F35" t="str">
            <v>NDS  93307</v>
          </cell>
          <cell r="G35" t="str">
            <v>RCG Hahndorf III</v>
          </cell>
          <cell r="H35" t="str">
            <v>Bartels</v>
          </cell>
          <cell r="I35" t="str">
            <v>Michael</v>
          </cell>
          <cell r="J35" t="str">
            <v>Bartels   Michael</v>
          </cell>
          <cell r="K35">
            <v>25644</v>
          </cell>
        </row>
        <row r="36">
          <cell r="D36">
            <v>210809</v>
          </cell>
          <cell r="E36" t="str">
            <v>RKB</v>
          </cell>
          <cell r="F36" t="str">
            <v>RKB  210809</v>
          </cell>
          <cell r="G36" t="str">
            <v>RSV Frellstedt I</v>
          </cell>
          <cell r="H36" t="str">
            <v>Bartl</v>
          </cell>
          <cell r="I36" t="str">
            <v>Karin</v>
          </cell>
          <cell r="J36" t="str">
            <v>Bartl   Karin</v>
          </cell>
          <cell r="K36">
            <v>24968</v>
          </cell>
        </row>
        <row r="37">
          <cell r="D37">
            <v>701052</v>
          </cell>
          <cell r="E37" t="str">
            <v>BRA</v>
          </cell>
          <cell r="F37" t="str">
            <v>BRA  701052</v>
          </cell>
          <cell r="G37" t="str">
            <v>SGS Luckenwalde</v>
          </cell>
          <cell r="H37" t="str">
            <v>Bastian</v>
          </cell>
          <cell r="I37" t="str">
            <v>Colin</v>
          </cell>
          <cell r="J37" t="str">
            <v>Bastian   Colin</v>
          </cell>
          <cell r="K37">
            <v>37700</v>
          </cell>
        </row>
        <row r="38">
          <cell r="D38">
            <v>216437</v>
          </cell>
          <cell r="E38" t="str">
            <v>RKB</v>
          </cell>
          <cell r="F38" t="str">
            <v>RKB  216437</v>
          </cell>
          <cell r="G38" t="str">
            <v>RSV Frellstedt I</v>
          </cell>
          <cell r="H38" t="str">
            <v>Bätghe</v>
          </cell>
          <cell r="I38" t="str">
            <v>Gian Luca</v>
          </cell>
          <cell r="J38" t="str">
            <v>Bätghe   Gian Luca</v>
          </cell>
          <cell r="K38">
            <v>36915</v>
          </cell>
        </row>
        <row r="39">
          <cell r="D39">
            <v>214507</v>
          </cell>
          <cell r="E39" t="str">
            <v>RKB</v>
          </cell>
          <cell r="F39" t="str">
            <v>RKB  214507</v>
          </cell>
          <cell r="G39" t="str">
            <v>RSV Frellstedt I</v>
          </cell>
          <cell r="H39" t="str">
            <v>Bäthge</v>
          </cell>
          <cell r="I39" t="str">
            <v>Gina-Sophie</v>
          </cell>
          <cell r="J39" t="str">
            <v>Bäthge   Gina-Sophie</v>
          </cell>
          <cell r="K39">
            <v>35557</v>
          </cell>
        </row>
        <row r="40">
          <cell r="D40">
            <v>78735</v>
          </cell>
          <cell r="E40" t="str">
            <v>HES</v>
          </cell>
          <cell r="F40" t="str">
            <v>HES  78735</v>
          </cell>
          <cell r="G40" t="str">
            <v>RSV Heddernheim</v>
          </cell>
          <cell r="H40" t="str">
            <v>Bathmann</v>
          </cell>
          <cell r="I40" t="str">
            <v>Jannik</v>
          </cell>
          <cell r="J40" t="str">
            <v>Bathmann   Jannik</v>
          </cell>
          <cell r="K40">
            <v>35583</v>
          </cell>
        </row>
        <row r="41">
          <cell r="D41">
            <v>210810</v>
          </cell>
          <cell r="E41" t="str">
            <v>RKB</v>
          </cell>
          <cell r="F41" t="str">
            <v>RKB  210810</v>
          </cell>
          <cell r="G41" t="str">
            <v>RSV Frellstedt I</v>
          </cell>
          <cell r="H41" t="str">
            <v>Bauer</v>
          </cell>
          <cell r="I41" t="str">
            <v>Michael</v>
          </cell>
          <cell r="J41" t="str">
            <v>Bauer   Michael</v>
          </cell>
          <cell r="K41">
            <v>22518</v>
          </cell>
        </row>
        <row r="42">
          <cell r="D42">
            <v>10036396808</v>
          </cell>
          <cell r="E42" t="str">
            <v>NDS</v>
          </cell>
          <cell r="F42" t="str">
            <v>NDS  10036396808</v>
          </cell>
          <cell r="G42" t="str">
            <v>RVM Bilshausen III </v>
          </cell>
          <cell r="H42" t="str">
            <v>Beck</v>
          </cell>
          <cell r="I42" t="str">
            <v>Florian</v>
          </cell>
          <cell r="J42" t="str">
            <v>Beck   Florian</v>
          </cell>
          <cell r="K42">
            <v>35024</v>
          </cell>
        </row>
        <row r="43">
          <cell r="D43">
            <v>10036394784</v>
          </cell>
          <cell r="E43" t="str">
            <v>NDS</v>
          </cell>
          <cell r="F43" t="str">
            <v>NDS  10036394784</v>
          </cell>
          <cell r="G43" t="str">
            <v>RVM Bilshausen IV</v>
          </cell>
          <cell r="H43" t="str">
            <v>Beck </v>
          </cell>
          <cell r="I43" t="str">
            <v>Constantin</v>
          </cell>
          <cell r="J43" t="str">
            <v>Beck    Constantin</v>
          </cell>
          <cell r="K43">
            <v>36383</v>
          </cell>
        </row>
        <row r="44">
          <cell r="D44">
            <v>95287</v>
          </cell>
          <cell r="E44" t="str">
            <v>NDS</v>
          </cell>
          <cell r="F44" t="str">
            <v>NDS  95287</v>
          </cell>
          <cell r="G44" t="str">
            <v>RVM Bilshausen I U19 ZSR</v>
          </cell>
          <cell r="H44" t="str">
            <v>Beck </v>
          </cell>
          <cell r="I44" t="str">
            <v>Daniel</v>
          </cell>
          <cell r="J44" t="str">
            <v>Beck    Daniel</v>
          </cell>
          <cell r="K44">
            <v>36435</v>
          </cell>
        </row>
        <row r="45">
          <cell r="D45">
            <v>213691</v>
          </cell>
          <cell r="E45" t="str">
            <v>RKB</v>
          </cell>
          <cell r="F45" t="str">
            <v>RKB  213691</v>
          </cell>
          <cell r="G45" t="str">
            <v>SC Woltringhausen</v>
          </cell>
          <cell r="H45" t="str">
            <v>Becker</v>
          </cell>
          <cell r="I45" t="str">
            <v>Gina-Louisa</v>
          </cell>
          <cell r="J45" t="str">
            <v>Becker   Gina-Louisa</v>
          </cell>
          <cell r="K45">
            <v>33436</v>
          </cell>
        </row>
        <row r="46">
          <cell r="D46">
            <v>570467</v>
          </cell>
          <cell r="E46" t="str">
            <v>HES</v>
          </cell>
          <cell r="F46" t="str">
            <v>HES  570467</v>
          </cell>
          <cell r="G46" t="str">
            <v>SV Erzhausen</v>
          </cell>
          <cell r="H46" t="str">
            <v>Becker</v>
          </cell>
          <cell r="I46" t="str">
            <v>Jannik</v>
          </cell>
          <cell r="J46" t="str">
            <v>Becker   Jannik</v>
          </cell>
          <cell r="K46">
            <v>38184</v>
          </cell>
        </row>
        <row r="47">
          <cell r="D47">
            <v>95089</v>
          </cell>
          <cell r="E47" t="str">
            <v>NDS</v>
          </cell>
          <cell r="F47" t="str">
            <v>NDS  95089</v>
          </cell>
          <cell r="G47" t="str">
            <v>RSVL Gifhorn III</v>
          </cell>
          <cell r="H47" t="str">
            <v>Becker</v>
          </cell>
          <cell r="I47" t="str">
            <v>Sören</v>
          </cell>
          <cell r="J47" t="str">
            <v>Becker   Sören</v>
          </cell>
          <cell r="K47">
            <v>35332</v>
          </cell>
        </row>
        <row r="48">
          <cell r="D48">
            <v>78736</v>
          </cell>
          <cell r="E48" t="str">
            <v>HES</v>
          </cell>
          <cell r="F48" t="str">
            <v>HES  78736</v>
          </cell>
          <cell r="G48" t="str">
            <v>RSV Heddernheim</v>
          </cell>
          <cell r="H48" t="str">
            <v>Beckey</v>
          </cell>
          <cell r="I48" t="str">
            <v>Franzis </v>
          </cell>
          <cell r="J48" t="str">
            <v>Beckey   Franzis </v>
          </cell>
          <cell r="K48">
            <v>35556</v>
          </cell>
        </row>
        <row r="49">
          <cell r="D49">
            <v>10086413038</v>
          </cell>
          <cell r="E49" t="str">
            <v>NDS</v>
          </cell>
          <cell r="F49" t="str">
            <v>NDS  10086413038</v>
          </cell>
          <cell r="G49" t="str">
            <v>RV Etelsen I</v>
          </cell>
          <cell r="H49" t="str">
            <v>Benke</v>
          </cell>
          <cell r="I49" t="str">
            <v>Claudia</v>
          </cell>
          <cell r="J49" t="str">
            <v>Benke   Claudia</v>
          </cell>
          <cell r="K49">
            <v>34065</v>
          </cell>
        </row>
        <row r="50">
          <cell r="D50">
            <v>80713</v>
          </cell>
          <cell r="E50" t="str">
            <v>MEV</v>
          </cell>
          <cell r="F50" t="str">
            <v>MEV  80713</v>
          </cell>
          <cell r="G50" t="str">
            <v>SVW Lüblow</v>
          </cell>
          <cell r="H50" t="str">
            <v>Bennühr</v>
          </cell>
          <cell r="I50" t="str">
            <v>Danny</v>
          </cell>
          <cell r="J50" t="str">
            <v>Bennühr   Danny</v>
          </cell>
          <cell r="K50">
            <v>33449</v>
          </cell>
        </row>
        <row r="51">
          <cell r="D51">
            <v>10050490002</v>
          </cell>
          <cell r="E51" t="str">
            <v>RKB</v>
          </cell>
          <cell r="F51" t="str">
            <v>RKB  10050490002</v>
          </cell>
          <cell r="G51" t="str">
            <v>RSV Halle III</v>
          </cell>
          <cell r="H51" t="str">
            <v>Bergholz</v>
          </cell>
          <cell r="I51" t="str">
            <v>Ronja</v>
          </cell>
          <cell r="J51" t="str">
            <v>Bergholz   Ronja</v>
          </cell>
          <cell r="K51">
            <v>39487</v>
          </cell>
        </row>
        <row r="52">
          <cell r="D52">
            <v>210866</v>
          </cell>
          <cell r="E52" t="str">
            <v>RKB</v>
          </cell>
          <cell r="F52" t="str">
            <v>RKB  210866</v>
          </cell>
          <cell r="G52" t="str">
            <v>RSV Halle IV</v>
          </cell>
          <cell r="H52" t="str">
            <v>Berghorn</v>
          </cell>
          <cell r="I52" t="str">
            <v>Nadine</v>
          </cell>
          <cell r="J52" t="str">
            <v>Berghorn   Nadine</v>
          </cell>
          <cell r="K52">
            <v>31740</v>
          </cell>
        </row>
        <row r="53">
          <cell r="D53">
            <v>10077295038</v>
          </cell>
          <cell r="E53" t="str">
            <v>RKB</v>
          </cell>
          <cell r="F53" t="str">
            <v>RKB  10077295038</v>
          </cell>
          <cell r="G53" t="str">
            <v>RSV Halle I</v>
          </cell>
          <cell r="H53" t="str">
            <v>Bettin</v>
          </cell>
          <cell r="I53" t="str">
            <v>Simon</v>
          </cell>
          <cell r="J53" t="str">
            <v>Bettin   Simon</v>
          </cell>
          <cell r="K53">
            <v>39492</v>
          </cell>
        </row>
        <row r="54">
          <cell r="D54">
            <v>94103</v>
          </cell>
          <cell r="E54" t="str">
            <v>NDS</v>
          </cell>
          <cell r="F54" t="str">
            <v>NDS  94103</v>
          </cell>
          <cell r="G54" t="str">
            <v>RVM Bilshausen III</v>
          </cell>
          <cell r="H54" t="str">
            <v>Beyer</v>
          </cell>
          <cell r="I54" t="str">
            <v>Falk</v>
          </cell>
          <cell r="J54" t="str">
            <v>Beyer   Falk</v>
          </cell>
          <cell r="K54">
            <v>36168</v>
          </cell>
        </row>
        <row r="55">
          <cell r="D55">
            <v>41560</v>
          </cell>
          <cell r="E55" t="str">
            <v>BRA</v>
          </cell>
          <cell r="F55" t="str">
            <v>BRA  41560</v>
          </cell>
          <cell r="G55" t="str">
            <v>SV GW Märkisch Buchholz</v>
          </cell>
          <cell r="H55" t="str">
            <v>Biewald</v>
          </cell>
          <cell r="I55" t="str">
            <v>Philipp</v>
          </cell>
          <cell r="J55" t="str">
            <v>Biewald   Philipp</v>
          </cell>
          <cell r="K55">
            <v>33260</v>
          </cell>
        </row>
        <row r="56">
          <cell r="D56">
            <v>72430</v>
          </cell>
          <cell r="E56" t="str">
            <v>HES</v>
          </cell>
          <cell r="F56" t="str">
            <v>HES  72430</v>
          </cell>
          <cell r="G56" t="str">
            <v>TuS Dotzheim</v>
          </cell>
          <cell r="H56" t="str">
            <v>Biewald</v>
          </cell>
          <cell r="I56" t="str">
            <v>Verena</v>
          </cell>
          <cell r="J56" t="str">
            <v>Biewald   Verena</v>
          </cell>
          <cell r="K56">
            <v>33382</v>
          </cell>
        </row>
        <row r="57">
          <cell r="D57">
            <v>10052427571</v>
          </cell>
          <cell r="E57" t="str">
            <v>NRW</v>
          </cell>
          <cell r="F57" t="str">
            <v>NRW  10052427571</v>
          </cell>
          <cell r="G57" t="str">
            <v>RSV Schwalbe Oelde I</v>
          </cell>
          <cell r="H57" t="str">
            <v>Bils</v>
          </cell>
          <cell r="I57" t="str">
            <v>Kai</v>
          </cell>
          <cell r="J57" t="str">
            <v>Bils   Kai</v>
          </cell>
          <cell r="K57">
            <v>38043</v>
          </cell>
        </row>
        <row r="58">
          <cell r="D58">
            <v>80710</v>
          </cell>
          <cell r="E58" t="str">
            <v>MEV</v>
          </cell>
          <cell r="F58" t="str">
            <v>MEV  80710</v>
          </cell>
          <cell r="G58" t="str">
            <v>SVW Lüblow</v>
          </cell>
          <cell r="H58" t="str">
            <v>Bindemann</v>
          </cell>
          <cell r="I58" t="str">
            <v>Erik</v>
          </cell>
          <cell r="J58" t="str">
            <v>Bindemann   Erik</v>
          </cell>
          <cell r="K58">
            <v>33035</v>
          </cell>
        </row>
        <row r="59">
          <cell r="D59">
            <v>81166</v>
          </cell>
          <cell r="E59" t="str">
            <v>MEV</v>
          </cell>
          <cell r="F59" t="str">
            <v>MEV  81166</v>
          </cell>
          <cell r="G59" t="str">
            <v>LSV Neetzow</v>
          </cell>
          <cell r="H59" t="str">
            <v>Birkholz</v>
          </cell>
          <cell r="I59" t="str">
            <v>Dennis</v>
          </cell>
          <cell r="J59" t="str">
            <v>Birkholz   Dennis</v>
          </cell>
          <cell r="K59">
            <v>35089</v>
          </cell>
        </row>
        <row r="60">
          <cell r="D60">
            <v>93632</v>
          </cell>
          <cell r="E60" t="str">
            <v>NDS</v>
          </cell>
          <cell r="F60" t="str">
            <v>NDS  93632</v>
          </cell>
          <cell r="G60" t="str">
            <v>RVT Aschendorf</v>
          </cell>
          <cell r="H60" t="str">
            <v>Bischof</v>
          </cell>
          <cell r="I60" t="str">
            <v>Lukas</v>
          </cell>
          <cell r="J60" t="str">
            <v>Bischof   Lukas</v>
          </cell>
          <cell r="K60">
            <v>35009</v>
          </cell>
        </row>
        <row r="61">
          <cell r="D61">
            <v>93415</v>
          </cell>
          <cell r="E61" t="str">
            <v>NDS</v>
          </cell>
          <cell r="F61" t="str">
            <v>NDS  93415</v>
          </cell>
          <cell r="G61" t="str">
            <v>RVT Aschendorf</v>
          </cell>
          <cell r="H61" t="str">
            <v>Bittner</v>
          </cell>
          <cell r="I61" t="str">
            <v>Patrick</v>
          </cell>
          <cell r="J61" t="str">
            <v>Bittner   Patrick</v>
          </cell>
          <cell r="K61">
            <v>32825</v>
          </cell>
        </row>
        <row r="62">
          <cell r="D62">
            <v>95071</v>
          </cell>
          <cell r="E62" t="str">
            <v>NDS</v>
          </cell>
          <cell r="F62" t="str">
            <v>NDS  95071</v>
          </cell>
          <cell r="G62" t="str">
            <v>RVG Harlingerode II</v>
          </cell>
          <cell r="H62" t="str">
            <v>Blass</v>
          </cell>
          <cell r="I62" t="str">
            <v>Annika</v>
          </cell>
          <cell r="J62" t="str">
            <v>Blass   Annika</v>
          </cell>
          <cell r="K62">
            <v>36726</v>
          </cell>
        </row>
        <row r="63">
          <cell r="D63">
            <v>98339</v>
          </cell>
          <cell r="E63" t="str">
            <v>NDS</v>
          </cell>
          <cell r="F63" t="str">
            <v>NDS  98339</v>
          </cell>
          <cell r="G63" t="str">
            <v>RVG Harlingerode I</v>
          </cell>
          <cell r="H63" t="str">
            <v>Blass</v>
          </cell>
          <cell r="I63" t="str">
            <v>Marie</v>
          </cell>
          <cell r="J63" t="str">
            <v>Blass   Marie</v>
          </cell>
          <cell r="K63">
            <v>35724</v>
          </cell>
        </row>
        <row r="64">
          <cell r="D64">
            <v>10046172889</v>
          </cell>
          <cell r="E64" t="str">
            <v>SAC</v>
          </cell>
          <cell r="F64" t="str">
            <v>SAC  10046172889</v>
          </cell>
          <cell r="G64" t="str">
            <v>SV Eula I</v>
          </cell>
          <cell r="H64" t="str">
            <v>Bleicher</v>
          </cell>
          <cell r="I64" t="str">
            <v>Maxemilian</v>
          </cell>
          <cell r="J64" t="str">
            <v>Bleicher   Maxemilian</v>
          </cell>
          <cell r="K64">
            <v>38273</v>
          </cell>
        </row>
        <row r="65">
          <cell r="D65">
            <v>10058602330</v>
          </cell>
          <cell r="E65" t="str">
            <v>HES</v>
          </cell>
          <cell r="F65" t="str">
            <v>HES  10058602330</v>
          </cell>
          <cell r="G65" t="str">
            <v>SV Eberstadt</v>
          </cell>
          <cell r="H65" t="str">
            <v>Blessing</v>
          </cell>
          <cell r="I65" t="str">
            <v>Willi</v>
          </cell>
          <cell r="J65" t="str">
            <v>Blessing   Willi</v>
          </cell>
          <cell r="K65">
            <v>38993</v>
          </cell>
        </row>
        <row r="66">
          <cell r="D66">
            <v>210867</v>
          </cell>
          <cell r="E66" t="str">
            <v>RKB</v>
          </cell>
          <cell r="F66" t="str">
            <v>RKB  210867</v>
          </cell>
          <cell r="G66" t="str">
            <v>SC Woltringhausen I</v>
          </cell>
          <cell r="H66" t="str">
            <v>Block</v>
          </cell>
          <cell r="I66" t="str">
            <v>Daniela</v>
          </cell>
          <cell r="J66" t="str">
            <v>Block   Daniela</v>
          </cell>
          <cell r="K66">
            <v>31347</v>
          </cell>
        </row>
        <row r="67">
          <cell r="D67">
            <v>212907</v>
          </cell>
          <cell r="E67" t="str">
            <v>RKB</v>
          </cell>
          <cell r="F67" t="str">
            <v>RKB  212907</v>
          </cell>
          <cell r="G67" t="str">
            <v>RSV Halle IV</v>
          </cell>
          <cell r="H67" t="str">
            <v>Block</v>
          </cell>
          <cell r="I67" t="str">
            <v>Manuela</v>
          </cell>
          <cell r="J67" t="str">
            <v>Block   Manuela</v>
          </cell>
          <cell r="K67">
            <v>30259</v>
          </cell>
        </row>
        <row r="68">
          <cell r="D68">
            <v>212695</v>
          </cell>
          <cell r="E68" t="str">
            <v>RKB</v>
          </cell>
          <cell r="F68" t="str">
            <v>RKB  212695</v>
          </cell>
          <cell r="G68" t="str">
            <v>RSV Halle II</v>
          </cell>
          <cell r="H68" t="str">
            <v>Block</v>
          </cell>
          <cell r="I68" t="str">
            <v>Nagiba</v>
          </cell>
          <cell r="J68" t="str">
            <v>Block   Nagiba</v>
          </cell>
          <cell r="K68">
            <v>33424</v>
          </cell>
        </row>
        <row r="69">
          <cell r="D69">
            <v>214765</v>
          </cell>
          <cell r="E69" t="str">
            <v>RKB</v>
          </cell>
          <cell r="F69" t="str">
            <v>RKB  214765</v>
          </cell>
          <cell r="G69" t="str">
            <v>RSV Frellstedt IV</v>
          </cell>
          <cell r="H69" t="str">
            <v>Blödorn</v>
          </cell>
          <cell r="I69" t="str">
            <v>Sina</v>
          </cell>
          <cell r="J69" t="str">
            <v>Blödorn   Sina</v>
          </cell>
          <cell r="K69">
            <v>36825</v>
          </cell>
        </row>
        <row r="70">
          <cell r="D70">
            <v>95307</v>
          </cell>
          <cell r="E70" t="str">
            <v>NDS</v>
          </cell>
          <cell r="F70" t="str">
            <v>NDS  95307</v>
          </cell>
          <cell r="G70" t="str">
            <v>RSVL Gifhorn IV a.K. </v>
          </cell>
          <cell r="H70" t="str">
            <v>Blum </v>
          </cell>
          <cell r="I70" t="str">
            <v>Michael</v>
          </cell>
          <cell r="J70" t="str">
            <v>Blum    Michael</v>
          </cell>
          <cell r="K70">
            <v>35828</v>
          </cell>
        </row>
        <row r="71">
          <cell r="D71">
            <v>95194</v>
          </cell>
          <cell r="E71" t="str">
            <v>NDS</v>
          </cell>
          <cell r="F71" t="str">
            <v>NDS  95194</v>
          </cell>
          <cell r="G71" t="str">
            <v>RCG Hahndorf II</v>
          </cell>
          <cell r="H71" t="str">
            <v>Blumenberg</v>
          </cell>
          <cell r="I71" t="str">
            <v>Gordon</v>
          </cell>
          <cell r="J71" t="str">
            <v>Blumenberg   Gordon</v>
          </cell>
          <cell r="K71">
            <v>36498</v>
          </cell>
        </row>
        <row r="72">
          <cell r="D72">
            <v>10077533090</v>
          </cell>
          <cell r="E72" t="str">
            <v>NDS</v>
          </cell>
          <cell r="F72" t="str">
            <v>NDS  10077533090</v>
          </cell>
          <cell r="G72" t="str">
            <v>RVS Obernfeld II</v>
          </cell>
          <cell r="H72" t="str">
            <v>Bock</v>
          </cell>
          <cell r="I72" t="str">
            <v>Anna</v>
          </cell>
          <cell r="J72" t="str">
            <v>Bock   Anna</v>
          </cell>
          <cell r="K72">
            <v>39837</v>
          </cell>
        </row>
        <row r="73">
          <cell r="D73">
            <v>140944</v>
          </cell>
          <cell r="E73" t="str">
            <v>SAH</v>
          </cell>
          <cell r="F73" t="str">
            <v>SAH  140944</v>
          </cell>
          <cell r="G73" t="str">
            <v>Reideburger SV</v>
          </cell>
          <cell r="H73" t="str">
            <v>Bock</v>
          </cell>
          <cell r="I73" t="str">
            <v>Felix</v>
          </cell>
          <cell r="J73" t="str">
            <v>Bock   Felix</v>
          </cell>
          <cell r="K73">
            <v>32321</v>
          </cell>
        </row>
        <row r="74">
          <cell r="D74">
            <v>10127479404</v>
          </cell>
          <cell r="E74" t="str">
            <v>NDS</v>
          </cell>
          <cell r="F74" t="str">
            <v>NDS  10127479404</v>
          </cell>
          <cell r="G74" t="str">
            <v>RVS Obernfeld I U13</v>
          </cell>
          <cell r="H74" t="str">
            <v>Bock</v>
          </cell>
          <cell r="I74" t="str">
            <v>Moritz</v>
          </cell>
          <cell r="J74" t="str">
            <v>Bock   Moritz</v>
          </cell>
          <cell r="K74">
            <v>40930</v>
          </cell>
        </row>
        <row r="75">
          <cell r="D75">
            <v>10046157129</v>
          </cell>
          <cell r="E75" t="str">
            <v>SAH</v>
          </cell>
          <cell r="F75" t="str">
            <v>SAH  10046157129</v>
          </cell>
          <cell r="G75" t="str">
            <v>RC Lostau II</v>
          </cell>
          <cell r="H75" t="str">
            <v>Eberhardt</v>
          </cell>
          <cell r="I75" t="str">
            <v>Pauline</v>
          </cell>
          <cell r="J75" t="str">
            <v>Eberhardt   Pauline</v>
          </cell>
          <cell r="K75">
            <v>38718</v>
          </cell>
        </row>
        <row r="76">
          <cell r="D76">
            <v>10049974683</v>
          </cell>
          <cell r="E76" t="str">
            <v>SAH</v>
          </cell>
          <cell r="F76" t="str">
            <v>SAH  10049974683</v>
          </cell>
          <cell r="G76" t="str">
            <v>RC Lostau II</v>
          </cell>
          <cell r="H76" t="str">
            <v>Otte</v>
          </cell>
          <cell r="I76" t="str">
            <v>Lotta</v>
          </cell>
          <cell r="J76" t="str">
            <v>Otte   Lotta</v>
          </cell>
          <cell r="K76">
            <v>38718</v>
          </cell>
        </row>
        <row r="77">
          <cell r="D77">
            <v>10071992168</v>
          </cell>
          <cell r="E77" t="str">
            <v>NDS</v>
          </cell>
          <cell r="F77" t="str">
            <v>NDS  10071992168</v>
          </cell>
          <cell r="G77" t="str">
            <v>RVM Bilshausen V</v>
          </cell>
          <cell r="H77" t="str">
            <v>Bodmann</v>
          </cell>
          <cell r="I77" t="str">
            <v>Tim</v>
          </cell>
          <cell r="J77" t="str">
            <v>Bodmann   Tim</v>
          </cell>
          <cell r="K77">
            <v>39395</v>
          </cell>
        </row>
        <row r="78">
          <cell r="D78">
            <v>10043799625</v>
          </cell>
          <cell r="E78" t="str">
            <v>NDS</v>
          </cell>
          <cell r="F78" t="str">
            <v>NDS  10043799625</v>
          </cell>
          <cell r="G78" t="str">
            <v>RVT Aschendorf II</v>
          </cell>
          <cell r="H78" t="str">
            <v>Bohlmann</v>
          </cell>
          <cell r="I78" t="str">
            <v>Arndt</v>
          </cell>
          <cell r="J78" t="str">
            <v>Bohlmann   Arndt</v>
          </cell>
          <cell r="K78">
            <v>32340</v>
          </cell>
        </row>
        <row r="79">
          <cell r="D79">
            <v>91999</v>
          </cell>
          <cell r="E79" t="str">
            <v>NDS</v>
          </cell>
          <cell r="F79" t="str">
            <v>NDS  91999</v>
          </cell>
          <cell r="G79" t="str">
            <v>RVT Aschendorf</v>
          </cell>
          <cell r="H79" t="str">
            <v>Bohlmann</v>
          </cell>
          <cell r="I79" t="str">
            <v>Christine</v>
          </cell>
          <cell r="J79" t="str">
            <v>Bohlmann   Christine</v>
          </cell>
          <cell r="K79">
            <v>31939</v>
          </cell>
        </row>
        <row r="80">
          <cell r="D80">
            <v>10043801847</v>
          </cell>
          <cell r="E80" t="str">
            <v>NDS</v>
          </cell>
          <cell r="F80" t="str">
            <v>NDS  10043801847</v>
          </cell>
          <cell r="G80" t="str">
            <v>RVT Aschendorf I</v>
          </cell>
          <cell r="H80" t="str">
            <v>Bohlmann</v>
          </cell>
          <cell r="I80" t="str">
            <v>Henry</v>
          </cell>
          <cell r="J80" t="str">
            <v>Bohlmann   Henry</v>
          </cell>
          <cell r="K80">
            <v>30295</v>
          </cell>
        </row>
        <row r="81">
          <cell r="D81">
            <v>10043814779</v>
          </cell>
          <cell r="E81" t="str">
            <v>NDS</v>
          </cell>
          <cell r="F81" t="str">
            <v>NDS  10043814779</v>
          </cell>
          <cell r="G81" t="str">
            <v>RVT Aschendorf I</v>
          </cell>
          <cell r="H81" t="str">
            <v>Bohlmann</v>
          </cell>
          <cell r="I81" t="str">
            <v>Stefan</v>
          </cell>
          <cell r="J81" t="str">
            <v>Bohlmann   Stefan</v>
          </cell>
          <cell r="K81">
            <v>31012</v>
          </cell>
        </row>
        <row r="82">
          <cell r="D82">
            <v>10036508356</v>
          </cell>
          <cell r="E82" t="str">
            <v>NDS</v>
          </cell>
          <cell r="F82" t="str">
            <v>NDS  10036508356</v>
          </cell>
          <cell r="G82" t="str">
            <v>RCT Hannover I</v>
          </cell>
          <cell r="H82" t="str">
            <v>Böhm</v>
          </cell>
          <cell r="I82" t="str">
            <v>Felix</v>
          </cell>
          <cell r="J82" t="str">
            <v>Böhm   Felix</v>
          </cell>
          <cell r="K82">
            <v>38736</v>
          </cell>
        </row>
        <row r="83">
          <cell r="D83">
            <v>93067</v>
          </cell>
          <cell r="E83" t="str">
            <v>NDS</v>
          </cell>
          <cell r="F83" t="str">
            <v>NDS  93067</v>
          </cell>
          <cell r="G83" t="str">
            <v>RV Warfleth </v>
          </cell>
          <cell r="H83" t="str">
            <v>Böhme</v>
          </cell>
          <cell r="I83" t="str">
            <v>Hauke</v>
          </cell>
          <cell r="J83" t="str">
            <v>Böhme   Hauke</v>
          </cell>
          <cell r="K83">
            <v>32693</v>
          </cell>
        </row>
        <row r="84">
          <cell r="D84">
            <v>603125</v>
          </cell>
          <cell r="E84" t="str">
            <v>NRW</v>
          </cell>
          <cell r="F84" t="str">
            <v>NRW  603125</v>
          </cell>
          <cell r="G84" t="str">
            <v>RSVB Leeden I</v>
          </cell>
          <cell r="H84" t="str">
            <v>Böhnke</v>
          </cell>
          <cell r="I84" t="str">
            <v>Dominic</v>
          </cell>
          <cell r="J84" t="str">
            <v>Böhnke   Dominic</v>
          </cell>
          <cell r="K84">
            <v>35115</v>
          </cell>
        </row>
        <row r="85">
          <cell r="D85">
            <v>601070</v>
          </cell>
          <cell r="E85" t="str">
            <v>NRW</v>
          </cell>
          <cell r="F85" t="str">
            <v>NRW  601070</v>
          </cell>
          <cell r="G85" t="str">
            <v>RSV Kervenheim-Kevelaer</v>
          </cell>
          <cell r="H85" t="str">
            <v>Bongers</v>
          </cell>
          <cell r="I85" t="str">
            <v>Lisa-Marie</v>
          </cell>
          <cell r="J85" t="str">
            <v>Bongers   Lisa-Marie</v>
          </cell>
          <cell r="K85">
            <v>34655</v>
          </cell>
        </row>
        <row r="86">
          <cell r="D86">
            <v>91462</v>
          </cell>
          <cell r="E86" t="str">
            <v>NDS</v>
          </cell>
          <cell r="F86" t="str">
            <v>NDS  91462</v>
          </cell>
          <cell r="G86" t="str">
            <v>RVAH Werxhausen</v>
          </cell>
          <cell r="H86" t="str">
            <v>Böning</v>
          </cell>
          <cell r="I86" t="str">
            <v>Dominik</v>
          </cell>
          <cell r="J86" t="str">
            <v>Böning   Dominik</v>
          </cell>
          <cell r="K86">
            <v>31120</v>
          </cell>
        </row>
        <row r="87">
          <cell r="D87">
            <v>213188</v>
          </cell>
          <cell r="E87" t="str">
            <v>RKB</v>
          </cell>
          <cell r="F87" t="str">
            <v>RKB  213188</v>
          </cell>
          <cell r="G87" t="str">
            <v>RSV Frellstedt II</v>
          </cell>
          <cell r="H87" t="str">
            <v>Bonk</v>
          </cell>
          <cell r="I87" t="str">
            <v>Marisa</v>
          </cell>
          <cell r="J87" t="str">
            <v>Bonk   Marisa</v>
          </cell>
          <cell r="K87">
            <v>34312</v>
          </cell>
        </row>
        <row r="88">
          <cell r="D88">
            <v>92645</v>
          </cell>
          <cell r="E88" t="str">
            <v>NDS</v>
          </cell>
          <cell r="F88" t="str">
            <v>NDS  92645</v>
          </cell>
          <cell r="G88" t="str">
            <v>RVG Harlingerode I</v>
          </cell>
          <cell r="H88" t="str">
            <v>Borchard</v>
          </cell>
          <cell r="I88" t="str">
            <v>Frank</v>
          </cell>
          <cell r="J88" t="str">
            <v>Borchard   Frank</v>
          </cell>
          <cell r="K88">
            <v>25835</v>
          </cell>
        </row>
        <row r="89">
          <cell r="D89">
            <v>10090010048</v>
          </cell>
          <cell r="E89" t="str">
            <v>NDS</v>
          </cell>
          <cell r="F89" t="str">
            <v>NDS  10090010048</v>
          </cell>
          <cell r="G89" t="str">
            <v>RSV Bramsche I U19</v>
          </cell>
          <cell r="H89" t="str">
            <v>Borgstede</v>
          </cell>
          <cell r="I89" t="str">
            <v>Richard</v>
          </cell>
          <cell r="J89" t="str">
            <v>Borgstede   Richard</v>
          </cell>
          <cell r="K89">
            <v>39248</v>
          </cell>
        </row>
        <row r="90">
          <cell r="D90">
            <v>213520</v>
          </cell>
          <cell r="E90" t="str">
            <v>RKB</v>
          </cell>
          <cell r="F90" t="str">
            <v>RKB  213520</v>
          </cell>
          <cell r="G90" t="str">
            <v>SC Woltringhausen I</v>
          </cell>
          <cell r="H90" t="str">
            <v>Bösche</v>
          </cell>
          <cell r="I90" t="str">
            <v>Nadine</v>
          </cell>
          <cell r="J90" t="str">
            <v>Bösche   Nadine</v>
          </cell>
          <cell r="K90">
            <v>32239</v>
          </cell>
        </row>
        <row r="91">
          <cell r="D91">
            <v>95233</v>
          </cell>
          <cell r="E91" t="str">
            <v>NDS</v>
          </cell>
          <cell r="F91" t="str">
            <v>NDS  95233</v>
          </cell>
          <cell r="G91" t="str">
            <v>RV Etelsen II</v>
          </cell>
          <cell r="H91" t="str">
            <v>Böschen</v>
          </cell>
          <cell r="I91" t="str">
            <v>Ben</v>
          </cell>
          <cell r="J91" t="str">
            <v>Böschen   Ben</v>
          </cell>
          <cell r="K91">
            <v>37757</v>
          </cell>
        </row>
        <row r="92">
          <cell r="D92">
            <v>99005</v>
          </cell>
          <cell r="E92" t="str">
            <v>NDS</v>
          </cell>
          <cell r="F92" t="str">
            <v>NDS  99005</v>
          </cell>
          <cell r="G92" t="str">
            <v>Etelsen I</v>
          </cell>
          <cell r="H92" t="str">
            <v>Böschen</v>
          </cell>
          <cell r="I92" t="str">
            <v>Sandy</v>
          </cell>
          <cell r="J92" t="str">
            <v>Böschen   Sandy</v>
          </cell>
          <cell r="K92">
            <v>36813</v>
          </cell>
        </row>
        <row r="93">
          <cell r="D93">
            <v>90289</v>
          </cell>
          <cell r="E93" t="str">
            <v>NDS</v>
          </cell>
          <cell r="F93" t="str">
            <v>NDS  90289</v>
          </cell>
          <cell r="G93" t="str">
            <v>RCG Hahndorf V</v>
          </cell>
          <cell r="H93" t="str">
            <v>Bothe </v>
          </cell>
          <cell r="I93" t="str">
            <v>Sebastian</v>
          </cell>
          <cell r="J93" t="str">
            <v>Bothe    Sebastian</v>
          </cell>
          <cell r="K93">
            <v>31587</v>
          </cell>
        </row>
        <row r="94">
          <cell r="D94">
            <v>216217</v>
          </cell>
          <cell r="E94" t="str">
            <v>RKB</v>
          </cell>
          <cell r="F94" t="str">
            <v>RKB  216217</v>
          </cell>
          <cell r="G94" t="str">
            <v>RSV Halle II a.K.</v>
          </cell>
          <cell r="H94" t="str">
            <v>Böttcher</v>
          </cell>
          <cell r="I94" t="str">
            <v>Robin</v>
          </cell>
          <cell r="J94" t="str">
            <v>Böttcher   Robin</v>
          </cell>
          <cell r="K94">
            <v>36256</v>
          </cell>
        </row>
        <row r="95">
          <cell r="D95">
            <v>90389</v>
          </cell>
          <cell r="E95" t="str">
            <v>NDS</v>
          </cell>
          <cell r="F95" t="str">
            <v>NDS  90389</v>
          </cell>
          <cell r="G95" t="str">
            <v>RTC Hildesheim III</v>
          </cell>
          <cell r="H95" t="str">
            <v>Boungard</v>
          </cell>
          <cell r="I95" t="str">
            <v>Henriette</v>
          </cell>
          <cell r="J95" t="str">
            <v>Boungard   Henriette</v>
          </cell>
          <cell r="K95">
            <v>32069</v>
          </cell>
        </row>
        <row r="96">
          <cell r="D96">
            <v>43949</v>
          </cell>
          <cell r="E96" t="str">
            <v>BRA</v>
          </cell>
          <cell r="F96" t="str">
            <v>BRA  43949</v>
          </cell>
          <cell r="G96" t="str">
            <v>Ludwigsfelder RC</v>
          </cell>
          <cell r="H96" t="str">
            <v>Brademann</v>
          </cell>
          <cell r="I96" t="str">
            <v>Felix</v>
          </cell>
          <cell r="J96" t="str">
            <v>Brademann   Felix</v>
          </cell>
          <cell r="K96">
            <v>35658</v>
          </cell>
        </row>
        <row r="97">
          <cell r="D97">
            <v>10036497747</v>
          </cell>
          <cell r="E97" t="str">
            <v>NRW</v>
          </cell>
          <cell r="F97" t="str">
            <v>NRW  10036497747</v>
          </cell>
          <cell r="G97" t="str">
            <v>RV Methler I</v>
          </cell>
          <cell r="H97" t="str">
            <v>Bradke</v>
          </cell>
          <cell r="I97" t="str">
            <v>Kim</v>
          </cell>
          <cell r="J97" t="str">
            <v>Bradke   Kim</v>
          </cell>
          <cell r="K97">
            <v>37035</v>
          </cell>
        </row>
        <row r="98">
          <cell r="D98">
            <v>10051840218</v>
          </cell>
          <cell r="E98" t="str">
            <v>NDS</v>
          </cell>
          <cell r="F98" t="str">
            <v>NDS  10051840218</v>
          </cell>
          <cell r="G98" t="str">
            <v>RSVL Gifhorn III</v>
          </cell>
          <cell r="H98" t="str">
            <v>Brandes</v>
          </cell>
          <cell r="I98" t="str">
            <v>Maik</v>
          </cell>
          <cell r="J98" t="str">
            <v>Brandes   Maik</v>
          </cell>
          <cell r="K98">
            <v>36680</v>
          </cell>
        </row>
        <row r="99">
          <cell r="D99">
            <v>93376</v>
          </cell>
          <cell r="E99" t="str">
            <v>NDS</v>
          </cell>
          <cell r="F99" t="str">
            <v>NDS  93376</v>
          </cell>
          <cell r="G99" t="str">
            <v>RSVL Gifhorn II</v>
          </cell>
          <cell r="H99" t="str">
            <v>Braun</v>
          </cell>
          <cell r="I99" t="str">
            <v>Johann</v>
          </cell>
          <cell r="J99" t="str">
            <v>Braun   Johann</v>
          </cell>
          <cell r="K99">
            <v>33742</v>
          </cell>
        </row>
        <row r="100">
          <cell r="D100">
            <v>93416</v>
          </cell>
          <cell r="E100" t="str">
            <v>NDS</v>
          </cell>
          <cell r="F100" t="str">
            <v>NDS  93416</v>
          </cell>
          <cell r="G100" t="str">
            <v>RVGR Oker II</v>
          </cell>
          <cell r="H100" t="str">
            <v>Brauner</v>
          </cell>
          <cell r="I100" t="str">
            <v>Tim</v>
          </cell>
          <cell r="J100" t="str">
            <v>Brauner   Tim</v>
          </cell>
          <cell r="K100">
            <v>32199</v>
          </cell>
        </row>
        <row r="101">
          <cell r="D101">
            <v>81169</v>
          </cell>
          <cell r="E101" t="str">
            <v>MEV</v>
          </cell>
          <cell r="F101" t="str">
            <v>MEV  81169</v>
          </cell>
          <cell r="G101" t="str">
            <v>LSV Neetzow</v>
          </cell>
          <cell r="H101" t="str">
            <v>Brechlin</v>
          </cell>
          <cell r="I101" t="str">
            <v>Nick</v>
          </cell>
          <cell r="J101" t="str">
            <v>Brechlin   Nick</v>
          </cell>
          <cell r="K101">
            <v>35295</v>
          </cell>
        </row>
        <row r="102">
          <cell r="D102">
            <v>210884</v>
          </cell>
          <cell r="E102" t="str">
            <v>RKB</v>
          </cell>
          <cell r="F102" t="str">
            <v>RKB  210884</v>
          </cell>
          <cell r="G102" t="str">
            <v>RSV Halle I</v>
          </cell>
          <cell r="H102" t="str">
            <v>Bredemeier</v>
          </cell>
          <cell r="I102" t="str">
            <v>Anja</v>
          </cell>
          <cell r="J102" t="str">
            <v>Bredemeier   Anja</v>
          </cell>
          <cell r="K102">
            <v>30342</v>
          </cell>
        </row>
        <row r="103">
          <cell r="D103">
            <v>93134</v>
          </cell>
          <cell r="E103" t="str">
            <v>NDS</v>
          </cell>
          <cell r="F103" t="str">
            <v>NDS  93134</v>
          </cell>
          <cell r="G103" t="str">
            <v>RVT Aschendorf I</v>
          </cell>
          <cell r="H103" t="str">
            <v>Brinkmann</v>
          </cell>
          <cell r="I103" t="str">
            <v>Jonas</v>
          </cell>
          <cell r="J103" t="str">
            <v>Brinkmann   Jonas</v>
          </cell>
          <cell r="K103">
            <v>32308</v>
          </cell>
        </row>
        <row r="104">
          <cell r="D104">
            <v>91148</v>
          </cell>
          <cell r="E104" t="str">
            <v>NDS</v>
          </cell>
          <cell r="F104" t="str">
            <v>NDS  91148</v>
          </cell>
          <cell r="G104" t="str">
            <v>TSV Barrien I</v>
          </cell>
          <cell r="H104" t="str">
            <v>Brockhoff</v>
          </cell>
          <cell r="I104" t="str">
            <v>Rainer</v>
          </cell>
          <cell r="J104" t="str">
            <v>Brockhoff   Rainer</v>
          </cell>
          <cell r="K104">
            <v>21515</v>
          </cell>
        </row>
        <row r="105">
          <cell r="D105">
            <v>95088</v>
          </cell>
          <cell r="E105" t="str">
            <v>NDS</v>
          </cell>
          <cell r="F105" t="str">
            <v>NDS  95088</v>
          </cell>
          <cell r="G105" t="str">
            <v>RSVL Gifhorn I </v>
          </cell>
          <cell r="H105" t="str">
            <v>Brokat</v>
          </cell>
          <cell r="I105" t="str">
            <v>Tristan</v>
          </cell>
          <cell r="J105" t="str">
            <v>Brokat   Tristan</v>
          </cell>
          <cell r="K105">
            <v>35884</v>
          </cell>
        </row>
        <row r="106">
          <cell r="D106">
            <v>41938</v>
          </cell>
          <cell r="E106" t="str">
            <v>BRA</v>
          </cell>
          <cell r="F106" t="str">
            <v>BRA  41938</v>
          </cell>
          <cell r="G106" t="str">
            <v>SV GW Märkisch Buchholz</v>
          </cell>
          <cell r="H106" t="str">
            <v>Broosch</v>
          </cell>
          <cell r="I106" t="str">
            <v>Sven</v>
          </cell>
          <cell r="J106" t="str">
            <v>Broosch   Sven</v>
          </cell>
          <cell r="K106">
            <v>33489</v>
          </cell>
        </row>
        <row r="107">
          <cell r="D107">
            <v>22445</v>
          </cell>
          <cell r="E107" t="str">
            <v>NDS</v>
          </cell>
          <cell r="F107" t="str">
            <v>NDS  22445</v>
          </cell>
          <cell r="G107" t="str">
            <v>RCT Hannover I</v>
          </cell>
          <cell r="H107" t="str">
            <v>Brückner</v>
          </cell>
          <cell r="I107" t="str">
            <v>Thomas</v>
          </cell>
          <cell r="J107" t="str">
            <v>Brückner   Thomas</v>
          </cell>
          <cell r="K107">
            <v>29106</v>
          </cell>
        </row>
        <row r="108">
          <cell r="D108">
            <v>213944</v>
          </cell>
          <cell r="E108" t="str">
            <v>RKB</v>
          </cell>
          <cell r="F108" t="str">
            <v>RKB  213944</v>
          </cell>
          <cell r="G108" t="str">
            <v>SC Woltringhausen</v>
          </cell>
          <cell r="H108" t="str">
            <v>Brümmer</v>
          </cell>
          <cell r="I108" t="str">
            <v>Sarah</v>
          </cell>
          <cell r="J108" t="str">
            <v>Brümmer   Sarah</v>
          </cell>
          <cell r="K108">
            <v>33296</v>
          </cell>
        </row>
        <row r="109">
          <cell r="D109">
            <v>10090010018</v>
          </cell>
          <cell r="E109" t="str">
            <v>NDS</v>
          </cell>
          <cell r="F109" t="str">
            <v>NDS  10090010018</v>
          </cell>
          <cell r="G109" t="str">
            <v>RSVL Gifhorn I U13</v>
          </cell>
          <cell r="H109" t="str">
            <v>Brunken</v>
          </cell>
          <cell r="I109" t="str">
            <v>Henri</v>
          </cell>
          <cell r="J109" t="str">
            <v>Brunken   Henri</v>
          </cell>
          <cell r="K109">
            <v>41449</v>
          </cell>
        </row>
        <row r="110">
          <cell r="D110">
            <v>10090010031</v>
          </cell>
          <cell r="E110" t="str">
            <v>NDS</v>
          </cell>
          <cell r="F110" t="str">
            <v>NDS  10090010031</v>
          </cell>
          <cell r="G110" t="str">
            <v>RV Etelsen I</v>
          </cell>
          <cell r="H110" t="str">
            <v>Brüns</v>
          </cell>
          <cell r="I110" t="str">
            <v>Bjarne</v>
          </cell>
          <cell r="J110" t="str">
            <v>Brüns   Bjarne</v>
          </cell>
          <cell r="K110">
            <v>40063</v>
          </cell>
        </row>
        <row r="111">
          <cell r="D111">
            <v>212712</v>
          </cell>
          <cell r="E111" t="str">
            <v>RKB</v>
          </cell>
          <cell r="F111" t="str">
            <v>RKB  212712</v>
          </cell>
          <cell r="G111" t="str">
            <v>RSV Frellstedt III</v>
          </cell>
          <cell r="H111" t="str">
            <v>Buchheister</v>
          </cell>
          <cell r="I111" t="str">
            <v>Alexander</v>
          </cell>
          <cell r="J111" t="str">
            <v>Buchheister   Alexander</v>
          </cell>
          <cell r="K111">
            <v>29938</v>
          </cell>
        </row>
        <row r="112">
          <cell r="D112">
            <v>10101532510</v>
          </cell>
          <cell r="E112" t="str">
            <v>RKB</v>
          </cell>
          <cell r="F112" t="str">
            <v>RKB  10101532510</v>
          </cell>
          <cell r="G112" t="str">
            <v>RSV Frellstedt I U13</v>
          </cell>
          <cell r="H112" t="str">
            <v>Buchheister</v>
          </cell>
          <cell r="I112" t="str">
            <v>Jaymie</v>
          </cell>
          <cell r="J112" t="str">
            <v>Buchheister   Jaymie</v>
          </cell>
          <cell r="K112">
            <v>40386</v>
          </cell>
        </row>
        <row r="113">
          <cell r="D113">
            <v>10072547189</v>
          </cell>
          <cell r="E113" t="str">
            <v>RKB</v>
          </cell>
          <cell r="F113" t="str">
            <v>RKB  10072547189</v>
          </cell>
          <cell r="G113" t="str">
            <v>RSV Frellstedt I</v>
          </cell>
          <cell r="H113" t="str">
            <v>Buchheister</v>
          </cell>
          <cell r="I113" t="str">
            <v>Jolina</v>
          </cell>
          <cell r="J113" t="str">
            <v>Buchheister   Jolina</v>
          </cell>
          <cell r="K113">
            <v>39696</v>
          </cell>
        </row>
        <row r="114">
          <cell r="D114">
            <v>10050490001</v>
          </cell>
          <cell r="E114" t="str">
            <v>RKB</v>
          </cell>
          <cell r="F114" t="str">
            <v>RKB  10050490001</v>
          </cell>
          <cell r="G114" t="str">
            <v>RSV Halle III</v>
          </cell>
          <cell r="H114" t="str">
            <v>Buchholz </v>
          </cell>
          <cell r="I114" t="str">
            <v>Lilli</v>
          </cell>
          <cell r="J114" t="str">
            <v>Buchholz    Lilli</v>
          </cell>
          <cell r="K114">
            <v>39575</v>
          </cell>
        </row>
        <row r="115">
          <cell r="D115">
            <v>213505</v>
          </cell>
          <cell r="E115" t="str">
            <v>RKB</v>
          </cell>
          <cell r="F115" t="str">
            <v>RKB  213505</v>
          </cell>
          <cell r="G115" t="str">
            <v>RSV Halle</v>
          </cell>
          <cell r="H115" t="str">
            <v>Budde</v>
          </cell>
          <cell r="I115" t="str">
            <v>Mareike</v>
          </cell>
          <cell r="J115" t="str">
            <v>Budde   Mareike</v>
          </cell>
          <cell r="K115">
            <v>34976</v>
          </cell>
        </row>
        <row r="116">
          <cell r="D116">
            <v>214337</v>
          </cell>
          <cell r="E116" t="str">
            <v>RKB</v>
          </cell>
          <cell r="F116" t="str">
            <v>RKB  214337</v>
          </cell>
          <cell r="G116" t="str">
            <v>SC Woltringhausen I</v>
          </cell>
          <cell r="H116" t="str">
            <v>Budde</v>
          </cell>
          <cell r="I116" t="str">
            <v>Mareike</v>
          </cell>
          <cell r="J116" t="str">
            <v>Budde   Mareike</v>
          </cell>
          <cell r="K116">
            <v>34976</v>
          </cell>
        </row>
        <row r="117">
          <cell r="D117">
            <v>41955</v>
          </cell>
          <cell r="E117" t="str">
            <v>BRA</v>
          </cell>
          <cell r="F117" t="str">
            <v>BRA  41955</v>
          </cell>
          <cell r="G117" t="str">
            <v>RSV Großkoschen</v>
          </cell>
          <cell r="H117" t="str">
            <v>Buder</v>
          </cell>
          <cell r="I117" t="str">
            <v>Ronny</v>
          </cell>
          <cell r="J117" t="str">
            <v>Buder   Ronny</v>
          </cell>
          <cell r="K117">
            <v>33703</v>
          </cell>
        </row>
        <row r="118">
          <cell r="D118">
            <v>109735</v>
          </cell>
          <cell r="E118" t="str">
            <v>NRW</v>
          </cell>
          <cell r="F118" t="str">
            <v>NRW  109735</v>
          </cell>
          <cell r="G118" t="str">
            <v>RSVB Leeden II</v>
          </cell>
          <cell r="H118" t="str">
            <v>Budke</v>
          </cell>
          <cell r="I118" t="str">
            <v>Christian</v>
          </cell>
          <cell r="J118" t="str">
            <v>Budke   Christian</v>
          </cell>
          <cell r="K118">
            <v>32904</v>
          </cell>
        </row>
        <row r="119">
          <cell r="D119">
            <v>213271</v>
          </cell>
          <cell r="E119" t="str">
            <v>RKB</v>
          </cell>
          <cell r="F119" t="str">
            <v>RKB  213271</v>
          </cell>
          <cell r="G119" t="str">
            <v>SC Woltringhausen II</v>
          </cell>
          <cell r="H119" t="str">
            <v>Bühring</v>
          </cell>
          <cell r="I119" t="str">
            <v>Annika</v>
          </cell>
          <cell r="J119" t="str">
            <v>Bühring   Annika</v>
          </cell>
          <cell r="K119">
            <v>33221</v>
          </cell>
        </row>
        <row r="120">
          <cell r="D120">
            <v>10017999997</v>
          </cell>
          <cell r="E120" t="str">
            <v>RKB</v>
          </cell>
          <cell r="F120" t="str">
            <v>RKB  10017999997</v>
          </cell>
          <cell r="G120" t="str">
            <v>RSV Bramsche II </v>
          </cell>
          <cell r="H120" t="str">
            <v>Bünte</v>
          </cell>
          <cell r="I120" t="str">
            <v>Lennart</v>
          </cell>
          <cell r="J120" t="str">
            <v>Bünte   Lennart</v>
          </cell>
          <cell r="K120">
            <v>38043</v>
          </cell>
        </row>
        <row r="121">
          <cell r="D121">
            <v>94088</v>
          </cell>
          <cell r="E121" t="str">
            <v>NDS</v>
          </cell>
          <cell r="F121" t="str">
            <v>NDS  94088</v>
          </cell>
          <cell r="G121" t="str">
            <v>RCG Hahndorf II</v>
          </cell>
          <cell r="H121" t="str">
            <v>Bürdeck</v>
          </cell>
          <cell r="I121" t="str">
            <v>Domenic</v>
          </cell>
          <cell r="J121" t="str">
            <v>Bürdeck   Domenic</v>
          </cell>
          <cell r="K121">
            <v>33977</v>
          </cell>
        </row>
        <row r="122">
          <cell r="D122">
            <v>212906</v>
          </cell>
          <cell r="E122" t="str">
            <v>RKB</v>
          </cell>
          <cell r="F122" t="str">
            <v>RKB  212906</v>
          </cell>
          <cell r="G122" t="str">
            <v>SC Woltringhausen  I</v>
          </cell>
          <cell r="H122" t="str">
            <v>Büring</v>
          </cell>
          <cell r="I122" t="str">
            <v>Mareijke</v>
          </cell>
          <cell r="J122" t="str">
            <v>Büring   Mareijke</v>
          </cell>
          <cell r="K122">
            <v>32274</v>
          </cell>
        </row>
        <row r="123">
          <cell r="D123">
            <v>91340</v>
          </cell>
          <cell r="E123" t="str">
            <v>NDS</v>
          </cell>
          <cell r="F123" t="str">
            <v>NDS  91340</v>
          </cell>
          <cell r="G123" t="str">
            <v>RCT Hannover II</v>
          </cell>
          <cell r="H123" t="str">
            <v>Burmeister</v>
          </cell>
          <cell r="I123" t="str">
            <v>Hannes</v>
          </cell>
          <cell r="J123" t="str">
            <v>Burmeister   Hannes</v>
          </cell>
          <cell r="K123">
            <v>30130</v>
          </cell>
        </row>
        <row r="124">
          <cell r="D124">
            <v>10017999996</v>
          </cell>
          <cell r="E124" t="str">
            <v>RKB</v>
          </cell>
          <cell r="F124" t="str">
            <v>RKB  10017999996</v>
          </cell>
          <cell r="G124" t="str">
            <v>RSV Bramsche II </v>
          </cell>
          <cell r="H124" t="str">
            <v>Buschemöhle</v>
          </cell>
          <cell r="I124" t="str">
            <v>Fiete</v>
          </cell>
          <cell r="J124" t="str">
            <v>Buschemöhle   Fiete</v>
          </cell>
          <cell r="K124">
            <v>38039</v>
          </cell>
        </row>
        <row r="125">
          <cell r="D125">
            <v>211591</v>
          </cell>
          <cell r="E125" t="str">
            <v>RKB</v>
          </cell>
          <cell r="F125" t="str">
            <v>RKB  211591</v>
          </cell>
          <cell r="G125" t="str">
            <v>RSV Halle III</v>
          </cell>
          <cell r="H125" t="str">
            <v>Busse</v>
          </cell>
          <cell r="I125" t="str">
            <v>Jana</v>
          </cell>
          <cell r="J125" t="str">
            <v>Busse   Jana</v>
          </cell>
          <cell r="K125">
            <v>32160</v>
          </cell>
        </row>
        <row r="126">
          <cell r="D126">
            <v>98376</v>
          </cell>
          <cell r="E126" t="str">
            <v>NDS</v>
          </cell>
          <cell r="F126" t="str">
            <v>NDS  98376</v>
          </cell>
          <cell r="G126" t="str">
            <v>RSVL Gifhorn I U17 ZSR</v>
          </cell>
          <cell r="H126" t="str">
            <v>Busse</v>
          </cell>
          <cell r="I126" t="str">
            <v>Tim</v>
          </cell>
          <cell r="J126" t="str">
            <v>Busse   Tim</v>
          </cell>
          <cell r="K126">
            <v>36834</v>
          </cell>
        </row>
        <row r="127">
          <cell r="D127">
            <v>182102</v>
          </cell>
          <cell r="E127" t="str">
            <v>NDS</v>
          </cell>
          <cell r="F127" t="str">
            <v>NDS 182102</v>
          </cell>
          <cell r="G127" t="str">
            <v>RSVL Gifhorn II</v>
          </cell>
          <cell r="H127" t="str">
            <v>Buttke</v>
          </cell>
          <cell r="I127" t="str">
            <v>Norman</v>
          </cell>
          <cell r="J127" t="str">
            <v>Buttke   Norman</v>
          </cell>
          <cell r="K127">
            <v>23987</v>
          </cell>
        </row>
        <row r="128">
          <cell r="D128">
            <v>98057</v>
          </cell>
          <cell r="E128" t="str">
            <v>NDS</v>
          </cell>
          <cell r="F128" t="str">
            <v>NDS  98057</v>
          </cell>
          <cell r="G128" t="str">
            <v>RV Etelsen II a.K.</v>
          </cell>
          <cell r="H128" t="str">
            <v>Castendiek</v>
          </cell>
          <cell r="I128" t="str">
            <v>Marc</v>
          </cell>
          <cell r="J128" t="str">
            <v>Castendiek   Marc</v>
          </cell>
          <cell r="K128">
            <v>35209</v>
          </cell>
        </row>
        <row r="129">
          <cell r="D129">
            <v>51054</v>
          </cell>
          <cell r="E129" t="str">
            <v>BRE</v>
          </cell>
          <cell r="F129" t="str">
            <v>BRE  51054</v>
          </cell>
          <cell r="G129" t="str">
            <v>RVS Oberneuland a.K.</v>
          </cell>
          <cell r="H129" t="str">
            <v>Castendiek</v>
          </cell>
          <cell r="I129" t="str">
            <v>Marc</v>
          </cell>
          <cell r="J129" t="str">
            <v>Castendiek   Marc</v>
          </cell>
          <cell r="K129">
            <v>35209</v>
          </cell>
        </row>
        <row r="130">
          <cell r="D130">
            <v>213791</v>
          </cell>
          <cell r="E130" t="str">
            <v>RKB</v>
          </cell>
          <cell r="F130" t="str">
            <v>RKB  213791</v>
          </cell>
          <cell r="G130" t="str">
            <v>RSV Bramsche III</v>
          </cell>
          <cell r="H130" t="str">
            <v>Cicha</v>
          </cell>
          <cell r="I130" t="str">
            <v>Volker</v>
          </cell>
          <cell r="J130" t="str">
            <v>Cicha   Volker</v>
          </cell>
          <cell r="K130">
            <v>24128</v>
          </cell>
        </row>
        <row r="131">
          <cell r="D131">
            <v>91386</v>
          </cell>
          <cell r="E131" t="str">
            <v>NDS</v>
          </cell>
          <cell r="F131" t="str">
            <v>NDS  91386</v>
          </cell>
          <cell r="G131" t="str">
            <v>RVB Barnstorf I</v>
          </cell>
          <cell r="H131" t="str">
            <v>Cicha</v>
          </cell>
          <cell r="I131" t="str">
            <v>Volker</v>
          </cell>
          <cell r="J131" t="str">
            <v>Cicha   Volker</v>
          </cell>
          <cell r="K131">
            <v>24133</v>
          </cell>
        </row>
        <row r="132">
          <cell r="D132">
            <v>701444</v>
          </cell>
          <cell r="E132" t="str">
            <v>NDS</v>
          </cell>
          <cell r="F132" t="str">
            <v>NDS  701444</v>
          </cell>
          <cell r="G132" t="str">
            <v>RVW Gieboldehausen II</v>
          </cell>
          <cell r="H132" t="str">
            <v>Clausen</v>
          </cell>
          <cell r="I132" t="str">
            <v>Marcel</v>
          </cell>
          <cell r="J132" t="str">
            <v>Clausen   Marcel</v>
          </cell>
          <cell r="K132">
            <v>32625</v>
          </cell>
        </row>
        <row r="133">
          <cell r="D133">
            <v>211462</v>
          </cell>
          <cell r="E133" t="str">
            <v>RKB</v>
          </cell>
          <cell r="F133" t="str">
            <v>RKB  211462</v>
          </cell>
          <cell r="G133" t="str">
            <v>SVE Oldenburg I</v>
          </cell>
          <cell r="H133" t="str">
            <v>Cordes</v>
          </cell>
          <cell r="I133" t="str">
            <v>Andreas</v>
          </cell>
          <cell r="J133" t="str">
            <v>Cordes   Andreas</v>
          </cell>
          <cell r="K133">
            <v>23475</v>
          </cell>
        </row>
        <row r="134">
          <cell r="D134">
            <v>10036240392</v>
          </cell>
          <cell r="E134" t="str">
            <v>NDS</v>
          </cell>
          <cell r="F134" t="str">
            <v>NDS  10036240392</v>
          </cell>
          <cell r="G134" t="str">
            <v>RCT Hannover II</v>
          </cell>
          <cell r="H134" t="str">
            <v>Cranz</v>
          </cell>
          <cell r="I134" t="str">
            <v>Andre</v>
          </cell>
          <cell r="J134" t="str">
            <v>Cranz   Andre</v>
          </cell>
          <cell r="K134">
            <v>32420</v>
          </cell>
        </row>
        <row r="135">
          <cell r="D135">
            <v>77901</v>
          </cell>
          <cell r="E135" t="str">
            <v>HES</v>
          </cell>
          <cell r="F135" t="str">
            <v>HES  77901</v>
          </cell>
          <cell r="G135" t="str">
            <v>RSV Seeheim IV</v>
          </cell>
          <cell r="H135" t="str">
            <v>Crössmann</v>
          </cell>
          <cell r="I135" t="str">
            <v>Vanessa</v>
          </cell>
          <cell r="J135" t="str">
            <v>Crössmann   Vanessa</v>
          </cell>
          <cell r="K135">
            <v>34060</v>
          </cell>
        </row>
        <row r="136">
          <cell r="D136">
            <v>10043808214</v>
          </cell>
          <cell r="E136" t="str">
            <v>NDS</v>
          </cell>
          <cell r="F136" t="str">
            <v>NDS  10043808214</v>
          </cell>
          <cell r="G136" t="str">
            <v>RVT Aschendorf II</v>
          </cell>
          <cell r="H136" t="str">
            <v>Cvajnar</v>
          </cell>
          <cell r="I136" t="str">
            <v>Janko-Klaus</v>
          </cell>
          <cell r="J136" t="str">
            <v>Cvajnar   Janko-Klaus</v>
          </cell>
          <cell r="K136">
            <v>37099</v>
          </cell>
        </row>
        <row r="137">
          <cell r="D137">
            <v>10050482925</v>
          </cell>
          <cell r="E137" t="str">
            <v>NDS</v>
          </cell>
          <cell r="F137" t="str">
            <v>NDS  10050482925</v>
          </cell>
          <cell r="G137" t="str">
            <v>RV Etelsen I</v>
          </cell>
          <cell r="H137" t="str">
            <v>Cyriacks</v>
          </cell>
          <cell r="I137" t="str">
            <v>Joost</v>
          </cell>
          <cell r="J137" t="str">
            <v>Cyriacks   Joost</v>
          </cell>
          <cell r="K137">
            <v>32676</v>
          </cell>
        </row>
        <row r="138">
          <cell r="D138">
            <v>93952</v>
          </cell>
          <cell r="E138" t="str">
            <v>NDS</v>
          </cell>
          <cell r="F138" t="str">
            <v>NDS  93952</v>
          </cell>
          <cell r="G138" t="str">
            <v>RCG Hahndorf II</v>
          </cell>
          <cell r="H138" t="str">
            <v>Czwojdrak</v>
          </cell>
          <cell r="I138" t="str">
            <v>Danny</v>
          </cell>
          <cell r="J138" t="str">
            <v>Czwojdrak   Danny</v>
          </cell>
          <cell r="K138">
            <v>34086</v>
          </cell>
        </row>
        <row r="139">
          <cell r="D139">
            <v>216269</v>
          </cell>
          <cell r="E139" t="str">
            <v>RKB</v>
          </cell>
          <cell r="F139" t="str">
            <v>RKB  216269</v>
          </cell>
          <cell r="G139" t="str">
            <v>RSV Bramsche</v>
          </cell>
          <cell r="H139" t="str">
            <v>Da Silva</v>
          </cell>
          <cell r="I139" t="str">
            <v>Dominique</v>
          </cell>
          <cell r="J139" t="str">
            <v>Da Silva   Dominique</v>
          </cell>
          <cell r="K139">
            <v>35020</v>
          </cell>
        </row>
        <row r="140">
          <cell r="D140">
            <v>216270</v>
          </cell>
          <cell r="E140" t="str">
            <v>RKB</v>
          </cell>
          <cell r="F140" t="str">
            <v>RKB  216270</v>
          </cell>
          <cell r="G140" t="str">
            <v>RSV Bramsche</v>
          </cell>
          <cell r="H140" t="str">
            <v>Da Silva</v>
          </cell>
          <cell r="I140" t="str">
            <v>Fabio</v>
          </cell>
          <cell r="J140" t="str">
            <v>Da Silva   Fabio</v>
          </cell>
          <cell r="K140">
            <v>35134</v>
          </cell>
        </row>
        <row r="141">
          <cell r="D141">
            <v>714075</v>
          </cell>
          <cell r="E141" t="str">
            <v>NDS</v>
          </cell>
          <cell r="F141" t="str">
            <v>NDS  714075</v>
          </cell>
          <cell r="G141" t="str">
            <v>RV Warfleth I</v>
          </cell>
          <cell r="H141" t="str">
            <v>Dag</v>
          </cell>
          <cell r="I141" t="str">
            <v>Rohan</v>
          </cell>
          <cell r="J141" t="str">
            <v>Dag   Rohan</v>
          </cell>
          <cell r="K141">
            <v>38571</v>
          </cell>
        </row>
        <row r="142">
          <cell r="D142">
            <v>10036213518</v>
          </cell>
          <cell r="E142" t="str">
            <v>NRW</v>
          </cell>
          <cell r="F142" t="str">
            <v>NRW  10036213518</v>
          </cell>
          <cell r="G142" t="str">
            <v>RSV Münster III</v>
          </cell>
          <cell r="H142" t="str">
            <v>Dahlhaus</v>
          </cell>
          <cell r="I142" t="str">
            <v>Linus</v>
          </cell>
          <cell r="J142" t="str">
            <v>Dahlhaus   Linus</v>
          </cell>
          <cell r="K142">
            <v>37170</v>
          </cell>
        </row>
        <row r="143">
          <cell r="D143">
            <v>10036216548</v>
          </cell>
          <cell r="E143" t="str">
            <v>NRW</v>
          </cell>
          <cell r="F143" t="str">
            <v>NRW  10036216548</v>
          </cell>
          <cell r="G143" t="str">
            <v>RSV Münster III</v>
          </cell>
          <cell r="H143" t="str">
            <v>Dahlhaus</v>
          </cell>
          <cell r="I143" t="str">
            <v>Tom</v>
          </cell>
          <cell r="J143" t="str">
            <v>Dahlhaus   Tom</v>
          </cell>
          <cell r="K143">
            <v>37945</v>
          </cell>
        </row>
        <row r="144">
          <cell r="D144">
            <v>10086828623</v>
          </cell>
          <cell r="E144" t="str">
            <v>HES</v>
          </cell>
          <cell r="F144" t="str">
            <v>HES  10086828623</v>
          </cell>
          <cell r="G144" t="str">
            <v>SV Erzhausen II</v>
          </cell>
          <cell r="H144" t="str">
            <v>Daniel</v>
          </cell>
          <cell r="I144" t="str">
            <v>Finn</v>
          </cell>
          <cell r="J144" t="str">
            <v>Daniel   Finn</v>
          </cell>
          <cell r="K144">
            <v>40217</v>
          </cell>
        </row>
        <row r="145">
          <cell r="D145">
            <v>10073062909</v>
          </cell>
          <cell r="E145" t="str">
            <v>HES</v>
          </cell>
          <cell r="F145" t="str">
            <v>HES  10073062909</v>
          </cell>
          <cell r="G145" t="str">
            <v>SG Arheiligen</v>
          </cell>
          <cell r="H145" t="str">
            <v>Daum</v>
          </cell>
          <cell r="I145" t="str">
            <v>Maximilian</v>
          </cell>
          <cell r="J145" t="str">
            <v>Daum   Maximilian</v>
          </cell>
          <cell r="K145">
            <v>39944</v>
          </cell>
        </row>
        <row r="146">
          <cell r="D146">
            <v>172172</v>
          </cell>
          <cell r="E146" t="str">
            <v>THÜ</v>
          </cell>
          <cell r="F146" t="str">
            <v>THÜ  172172</v>
          </cell>
          <cell r="G146" t="str">
            <v>TSG Stotternheim</v>
          </cell>
          <cell r="H146" t="str">
            <v>Dausel</v>
          </cell>
          <cell r="I146" t="str">
            <v>Pascal</v>
          </cell>
          <cell r="J146" t="str">
            <v>Dausel   Pascal</v>
          </cell>
          <cell r="K146">
            <v>34706</v>
          </cell>
        </row>
        <row r="147">
          <cell r="D147">
            <v>212091</v>
          </cell>
          <cell r="E147" t="str">
            <v>RKB</v>
          </cell>
          <cell r="F147" t="str">
            <v>RKB  212091</v>
          </cell>
          <cell r="G147" t="str">
            <v>RSV Halle I</v>
          </cell>
          <cell r="H147" t="str">
            <v>David</v>
          </cell>
          <cell r="I147" t="str">
            <v>Niklas</v>
          </cell>
          <cell r="J147" t="str">
            <v>David   Niklas</v>
          </cell>
          <cell r="K147">
            <v>32034</v>
          </cell>
        </row>
        <row r="148">
          <cell r="D148">
            <v>95007</v>
          </cell>
          <cell r="E148" t="str">
            <v>NDS</v>
          </cell>
          <cell r="F148" t="str">
            <v>NDS  95007</v>
          </cell>
          <cell r="G148" t="str">
            <v>RCT Hannover III</v>
          </cell>
          <cell r="H148" t="str">
            <v>Dege</v>
          </cell>
          <cell r="I148" t="str">
            <v>Volker</v>
          </cell>
          <cell r="J148" t="str">
            <v>Dege   Volker</v>
          </cell>
          <cell r="K148">
            <v>25934</v>
          </cell>
        </row>
        <row r="149">
          <cell r="D149">
            <v>10046191279</v>
          </cell>
          <cell r="E149" t="str">
            <v>NDS</v>
          </cell>
          <cell r="F149" t="str">
            <v>NDS  10046191279</v>
          </cell>
          <cell r="G149" t="str">
            <v>RVS Obernfeld I </v>
          </cell>
          <cell r="H149" t="str">
            <v>Delling</v>
          </cell>
          <cell r="I149" t="str">
            <v>Elias</v>
          </cell>
          <cell r="J149" t="str">
            <v>Delling   Elias</v>
          </cell>
          <cell r="K149">
            <v>37715</v>
          </cell>
        </row>
        <row r="150">
          <cell r="D150">
            <v>10036396101</v>
          </cell>
          <cell r="E150" t="str">
            <v>NDS</v>
          </cell>
          <cell r="F150" t="str">
            <v>NDS  10036396101</v>
          </cell>
          <cell r="G150" t="str">
            <v>RVM Bilshausen III</v>
          </cell>
          <cell r="H150" t="str">
            <v>Demuth</v>
          </cell>
          <cell r="I150" t="str">
            <v>Anton Moses</v>
          </cell>
          <cell r="J150" t="str">
            <v>Demuth   Anton Moses</v>
          </cell>
          <cell r="K150">
            <v>38289</v>
          </cell>
        </row>
        <row r="151">
          <cell r="D151">
            <v>212376</v>
          </cell>
          <cell r="E151" t="str">
            <v>RKB</v>
          </cell>
          <cell r="F151" t="str">
            <v>RKB  212376</v>
          </cell>
          <cell r="G151" t="str">
            <v>RSV Halle I</v>
          </cell>
          <cell r="H151" t="str">
            <v>Detering</v>
          </cell>
          <cell r="I151" t="str">
            <v>Maren</v>
          </cell>
          <cell r="J151" t="str">
            <v>Detering   Maren</v>
          </cell>
          <cell r="K151">
            <v>33345</v>
          </cell>
        </row>
        <row r="152">
          <cell r="D152">
            <v>10071999949</v>
          </cell>
          <cell r="E152" t="str">
            <v>NDS</v>
          </cell>
          <cell r="F152" t="str">
            <v>NDS  10071999949</v>
          </cell>
          <cell r="G152" t="str">
            <v>RVS Obernfeld I U17</v>
          </cell>
          <cell r="H152" t="str">
            <v>Dette</v>
          </cell>
          <cell r="I152" t="str">
            <v>Lois</v>
          </cell>
          <cell r="J152" t="str">
            <v>Dette   Lois</v>
          </cell>
          <cell r="K152">
            <v>39916</v>
          </cell>
        </row>
        <row r="153">
          <cell r="D153">
            <v>213184</v>
          </cell>
          <cell r="E153" t="str">
            <v>RKB</v>
          </cell>
          <cell r="F153" t="str">
            <v>RKB  213184</v>
          </cell>
          <cell r="G153" t="str">
            <v>RSV Frellstedt</v>
          </cell>
          <cell r="H153" t="str">
            <v>Deumeland</v>
          </cell>
          <cell r="I153" t="str">
            <v>Davina</v>
          </cell>
          <cell r="J153" t="str">
            <v>Deumeland   Davina</v>
          </cell>
          <cell r="K153">
            <v>34447</v>
          </cell>
        </row>
        <row r="154">
          <cell r="D154">
            <v>42938</v>
          </cell>
          <cell r="E154" t="str">
            <v>BRA</v>
          </cell>
          <cell r="F154" t="str">
            <v>BRA  42938</v>
          </cell>
          <cell r="G154" t="str">
            <v>FSVV Brandenburg</v>
          </cell>
          <cell r="H154" t="str">
            <v>Deuter</v>
          </cell>
          <cell r="I154" t="str">
            <v>Albert</v>
          </cell>
          <cell r="J154" t="str">
            <v>Deuter   Albert</v>
          </cell>
          <cell r="K154">
            <v>34402</v>
          </cell>
        </row>
        <row r="155">
          <cell r="D155">
            <v>10036525837</v>
          </cell>
          <cell r="E155" t="str">
            <v>BRA</v>
          </cell>
          <cell r="F155" t="str">
            <v>BRA  10036525837</v>
          </cell>
          <cell r="G155" t="str">
            <v>FSVV Brandenburg</v>
          </cell>
          <cell r="H155" t="str">
            <v>Deuter</v>
          </cell>
          <cell r="I155" t="str">
            <v>Albert</v>
          </cell>
          <cell r="J155" t="str">
            <v>Deuter   Albert</v>
          </cell>
          <cell r="K155">
            <v>34402</v>
          </cell>
        </row>
        <row r="156">
          <cell r="D156">
            <v>10072005912</v>
          </cell>
          <cell r="E156" t="str">
            <v>NDS</v>
          </cell>
          <cell r="F156" t="str">
            <v>NDS  10072005912</v>
          </cell>
          <cell r="G156" t="str">
            <v>RVS Obernfeld I</v>
          </cell>
          <cell r="H156" t="str">
            <v>Diederich</v>
          </cell>
          <cell r="I156" t="str">
            <v>Felix</v>
          </cell>
          <cell r="J156" t="str">
            <v>Diederich   Felix</v>
          </cell>
          <cell r="K156">
            <v>39654</v>
          </cell>
        </row>
        <row r="157">
          <cell r="D157">
            <v>10071999992</v>
          </cell>
          <cell r="E157" t="str">
            <v>NDS</v>
          </cell>
          <cell r="F157" t="str">
            <v>NDS  10071999992</v>
          </cell>
          <cell r="G157" t="str">
            <v>RVW Gieboldehausen II</v>
          </cell>
          <cell r="H157" t="str">
            <v>Diedrich</v>
          </cell>
          <cell r="I157" t="str">
            <v>Lukas</v>
          </cell>
          <cell r="J157" t="str">
            <v>Diedrich   Lukas</v>
          </cell>
          <cell r="K157">
            <v>39186</v>
          </cell>
        </row>
        <row r="158">
          <cell r="D158">
            <v>10043799423</v>
          </cell>
          <cell r="E158" t="str">
            <v>RKB</v>
          </cell>
          <cell r="F158" t="str">
            <v>RKB  10043799423</v>
          </cell>
          <cell r="G158" t="str">
            <v>RSV Bramsche IV</v>
          </cell>
          <cell r="H158" t="str">
            <v>Diersing</v>
          </cell>
          <cell r="I158" t="str">
            <v>Felix</v>
          </cell>
          <cell r="J158" t="str">
            <v>Diersing   Felix</v>
          </cell>
          <cell r="K158">
            <v>37888</v>
          </cell>
        </row>
        <row r="159">
          <cell r="D159">
            <v>10072449583</v>
          </cell>
          <cell r="E159" t="str">
            <v>NDS</v>
          </cell>
          <cell r="F159" t="str">
            <v>NDS  10072449583</v>
          </cell>
          <cell r="G159" t="str">
            <v>RSV Bramsche I</v>
          </cell>
          <cell r="H159" t="str">
            <v>Diersing</v>
          </cell>
          <cell r="I159" t="str">
            <v>Fiete</v>
          </cell>
          <cell r="J159" t="str">
            <v>Diersing   Fiete</v>
          </cell>
          <cell r="K159">
            <v>39161</v>
          </cell>
        </row>
        <row r="160">
          <cell r="D160">
            <v>10043812153</v>
          </cell>
          <cell r="E160" t="str">
            <v>RKB</v>
          </cell>
          <cell r="F160" t="str">
            <v>RKB  10043812153</v>
          </cell>
          <cell r="G160" t="str">
            <v>RSV Bramsche IV</v>
          </cell>
          <cell r="H160" t="str">
            <v>Diersing</v>
          </cell>
          <cell r="I160" t="str">
            <v>Markus</v>
          </cell>
          <cell r="J160" t="str">
            <v>Diersing   Markus</v>
          </cell>
          <cell r="K160">
            <v>27661</v>
          </cell>
        </row>
        <row r="161">
          <cell r="D161">
            <v>210740</v>
          </cell>
          <cell r="E161" t="str">
            <v>RKB</v>
          </cell>
          <cell r="F161" t="str">
            <v>RKB  210740</v>
          </cell>
          <cell r="G161" t="str">
            <v>RSV Bramsche II</v>
          </cell>
          <cell r="H161" t="str">
            <v>Diersing</v>
          </cell>
          <cell r="I161" t="str">
            <v>Steffen</v>
          </cell>
          <cell r="J161" t="str">
            <v>Diersing   Steffen</v>
          </cell>
          <cell r="K161">
            <v>30243</v>
          </cell>
        </row>
        <row r="162">
          <cell r="D162">
            <v>10129164978</v>
          </cell>
          <cell r="E162" t="str">
            <v>RKB</v>
          </cell>
          <cell r="F162" t="str">
            <v>RKB  10129164978</v>
          </cell>
          <cell r="G162" t="str">
            <v>RSV Frellstedt II U15</v>
          </cell>
          <cell r="H162" t="str">
            <v>Dießelhorst</v>
          </cell>
          <cell r="I162" t="str">
            <v>Catharina</v>
          </cell>
          <cell r="J162" t="str">
            <v>Dießelhorst   Catharina</v>
          </cell>
          <cell r="K162">
            <v>40878</v>
          </cell>
        </row>
        <row r="163">
          <cell r="D163">
            <v>10086412331</v>
          </cell>
          <cell r="E163" t="str">
            <v>NDS</v>
          </cell>
          <cell r="F163" t="str">
            <v>NDS  10086412331</v>
          </cell>
          <cell r="G163" t="str">
            <v>RVW Gieboldehausen I U17</v>
          </cell>
          <cell r="H163" t="str">
            <v>Dietrich</v>
          </cell>
          <cell r="I163" t="str">
            <v>Lion</v>
          </cell>
          <cell r="J163" t="str">
            <v>Dietrich   Lion</v>
          </cell>
          <cell r="K163">
            <v>39986</v>
          </cell>
        </row>
        <row r="164">
          <cell r="D164">
            <v>212905</v>
          </cell>
          <cell r="E164" t="str">
            <v>RKB</v>
          </cell>
          <cell r="F164" t="str">
            <v>RKB  212905</v>
          </cell>
          <cell r="G164" t="str">
            <v>SC Woltringhausen I</v>
          </cell>
          <cell r="H164" t="str">
            <v>Döding</v>
          </cell>
          <cell r="I164" t="str">
            <v>Ann-Christin</v>
          </cell>
          <cell r="J164" t="str">
            <v>Döding   Ann-Christin</v>
          </cell>
          <cell r="K164">
            <v>31599</v>
          </cell>
        </row>
        <row r="165">
          <cell r="D165">
            <v>10064866409</v>
          </cell>
          <cell r="E165" t="str">
            <v>NRW</v>
          </cell>
          <cell r="F165" t="str">
            <v>NRW  10064866409</v>
          </cell>
          <cell r="G165" t="str">
            <v>RSV Leeden I</v>
          </cell>
          <cell r="H165" t="str">
            <v>Dölling</v>
          </cell>
          <cell r="I165" t="str">
            <v>Jonas</v>
          </cell>
          <cell r="J165" t="str">
            <v>Dölling   Jonas</v>
          </cell>
          <cell r="K165">
            <v>38908</v>
          </cell>
        </row>
        <row r="166">
          <cell r="D166">
            <v>10072539614</v>
          </cell>
          <cell r="E166" t="str">
            <v>RKB</v>
          </cell>
          <cell r="F166" t="str">
            <v>RKB  10072539614</v>
          </cell>
          <cell r="G166" t="str">
            <v>RSV Frellstedt II</v>
          </cell>
          <cell r="H166" t="str">
            <v>Domeier</v>
          </cell>
          <cell r="I166" t="str">
            <v>Caroline</v>
          </cell>
          <cell r="J166" t="str">
            <v>Domeier   Caroline</v>
          </cell>
          <cell r="K166">
            <v>40140</v>
          </cell>
        </row>
        <row r="167">
          <cell r="D167">
            <v>44859</v>
          </cell>
          <cell r="E167" t="str">
            <v>BRA</v>
          </cell>
          <cell r="F167" t="str">
            <v>BRA  44859</v>
          </cell>
          <cell r="G167" t="str">
            <v>SV BW Spremberg</v>
          </cell>
          <cell r="H167" t="str">
            <v>Domula</v>
          </cell>
          <cell r="I167" t="str">
            <v>Dennis</v>
          </cell>
          <cell r="J167" t="str">
            <v>Domula   Dennis</v>
          </cell>
          <cell r="K167">
            <v>37721</v>
          </cell>
        </row>
        <row r="168">
          <cell r="D168">
            <v>98351</v>
          </cell>
          <cell r="E168" t="str">
            <v>NDS</v>
          </cell>
          <cell r="F168" t="str">
            <v>NDS  98351</v>
          </cell>
          <cell r="G168" t="str">
            <v>RVGR Oker I</v>
          </cell>
          <cell r="H168" t="str">
            <v>Dörge</v>
          </cell>
          <cell r="I168" t="str">
            <v>Phillip</v>
          </cell>
          <cell r="J168" t="str">
            <v>Dörge   Phillip</v>
          </cell>
          <cell r="K168">
            <v>35167</v>
          </cell>
        </row>
        <row r="169">
          <cell r="D169">
            <v>10127403622</v>
          </cell>
          <cell r="E169" t="str">
            <v>NDS</v>
          </cell>
          <cell r="F169" t="str">
            <v>NDS  10127403622</v>
          </cell>
          <cell r="G169" t="str">
            <v>RVS Obernfeld I U15</v>
          </cell>
          <cell r="H169" t="str">
            <v>Döring</v>
          </cell>
          <cell r="I169" t="str">
            <v>Anna</v>
          </cell>
          <cell r="J169" t="str">
            <v>Döring   Anna</v>
          </cell>
          <cell r="K169">
            <v>41009</v>
          </cell>
        </row>
        <row r="170">
          <cell r="D170">
            <v>78107</v>
          </cell>
          <cell r="E170" t="str">
            <v>HES</v>
          </cell>
          <cell r="F170" t="str">
            <v>HES  78107</v>
          </cell>
          <cell r="G170" t="str">
            <v>VC Darmstadt</v>
          </cell>
          <cell r="H170" t="str">
            <v>Dörr</v>
          </cell>
          <cell r="I170" t="str">
            <v>Franziska</v>
          </cell>
          <cell r="J170" t="str">
            <v>Dörr   Franziska</v>
          </cell>
          <cell r="K170">
            <v>35724</v>
          </cell>
        </row>
        <row r="171">
          <cell r="D171">
            <v>78106</v>
          </cell>
          <cell r="E171" t="str">
            <v>HES</v>
          </cell>
          <cell r="F171" t="str">
            <v>HES  78106</v>
          </cell>
          <cell r="G171" t="str">
            <v>VC Darmstadt</v>
          </cell>
          <cell r="H171" t="str">
            <v>Dörr</v>
          </cell>
          <cell r="I171" t="str">
            <v>Natalie</v>
          </cell>
          <cell r="J171" t="str">
            <v>Dörr   Natalie</v>
          </cell>
          <cell r="K171">
            <v>35724</v>
          </cell>
        </row>
        <row r="172">
          <cell r="D172">
            <v>601048</v>
          </cell>
          <cell r="E172" t="str">
            <v>NRW</v>
          </cell>
          <cell r="F172" t="str">
            <v>NRW  601048</v>
          </cell>
          <cell r="G172" t="str">
            <v>RSC Niedermehnen</v>
          </cell>
          <cell r="H172" t="str">
            <v>Dräger</v>
          </cell>
          <cell r="I172" t="str">
            <v>Jessika</v>
          </cell>
          <cell r="J172" t="str">
            <v>Dräger   Jessika</v>
          </cell>
          <cell r="K172">
            <v>30584</v>
          </cell>
        </row>
        <row r="173">
          <cell r="D173">
            <v>10036484916</v>
          </cell>
          <cell r="E173" t="str">
            <v>NRW</v>
          </cell>
          <cell r="F173" t="str">
            <v>NRW  10036484916</v>
          </cell>
          <cell r="G173" t="str">
            <v>SG Suderwich I</v>
          </cell>
          <cell r="H173" t="str">
            <v>Drake</v>
          </cell>
          <cell r="I173" t="str">
            <v>Moritz</v>
          </cell>
          <cell r="J173" t="str">
            <v>Drake   Moritz</v>
          </cell>
          <cell r="K173">
            <v>37797</v>
          </cell>
        </row>
        <row r="174">
          <cell r="D174">
            <v>70393</v>
          </cell>
          <cell r="E174" t="str">
            <v>HES</v>
          </cell>
          <cell r="F174" t="str">
            <v>HES  70393</v>
          </cell>
          <cell r="G174" t="str">
            <v>RSV Seeheim</v>
          </cell>
          <cell r="H174" t="str">
            <v>Dreieicher</v>
          </cell>
          <cell r="I174" t="str">
            <v>Nathalie</v>
          </cell>
          <cell r="J174" t="str">
            <v>Dreieicher   Nathalie</v>
          </cell>
          <cell r="K174">
            <v>34700</v>
          </cell>
        </row>
        <row r="175">
          <cell r="D175">
            <v>10123098640</v>
          </cell>
          <cell r="E175" t="str">
            <v>NDS</v>
          </cell>
          <cell r="F175" t="str">
            <v>NDS  10123098640</v>
          </cell>
          <cell r="G175" t="str">
            <v>RVS Obernfeld I U15</v>
          </cell>
          <cell r="H175" t="str">
            <v>Dreimann</v>
          </cell>
          <cell r="I175" t="str">
            <v>Sophie</v>
          </cell>
          <cell r="J175" t="str">
            <v>Dreimann   Sophie</v>
          </cell>
          <cell r="K175">
            <v>40205</v>
          </cell>
        </row>
        <row r="176">
          <cell r="D176">
            <v>81057</v>
          </cell>
          <cell r="E176" t="str">
            <v>NDS</v>
          </cell>
          <cell r="F176" t="str">
            <v>NDS  81057</v>
          </cell>
          <cell r="G176" t="str">
            <v>SV Lüblow</v>
          </cell>
          <cell r="H176" t="str">
            <v>Drews</v>
          </cell>
          <cell r="I176" t="str">
            <v>Hannes</v>
          </cell>
          <cell r="J176" t="str">
            <v>Drews   Hannes</v>
          </cell>
          <cell r="K176">
            <v>35174</v>
          </cell>
        </row>
        <row r="177">
          <cell r="D177">
            <v>95308</v>
          </cell>
          <cell r="E177" t="str">
            <v>NDS</v>
          </cell>
          <cell r="F177" t="str">
            <v>NDS  95308</v>
          </cell>
          <cell r="G177" t="str">
            <v>RSVL Gifhorn I</v>
          </cell>
          <cell r="H177" t="str">
            <v>Driller</v>
          </cell>
          <cell r="I177" t="str">
            <v>Torge</v>
          </cell>
          <cell r="J177" t="str">
            <v>Driller   Torge</v>
          </cell>
          <cell r="K177">
            <v>36531</v>
          </cell>
        </row>
        <row r="178">
          <cell r="D178">
            <v>216272</v>
          </cell>
          <cell r="E178" t="str">
            <v>RKB</v>
          </cell>
          <cell r="F178" t="str">
            <v>RKB  216272</v>
          </cell>
          <cell r="G178" t="str">
            <v>RSV Bramsche II</v>
          </cell>
          <cell r="H178" t="str">
            <v>Droste</v>
          </cell>
          <cell r="I178" t="str">
            <v>Eliah</v>
          </cell>
          <cell r="J178" t="str">
            <v>Droste   Eliah</v>
          </cell>
          <cell r="K178">
            <v>36924</v>
          </cell>
        </row>
        <row r="179">
          <cell r="D179">
            <v>10101576057</v>
          </cell>
          <cell r="E179" t="str">
            <v>RKB</v>
          </cell>
          <cell r="F179" t="str">
            <v>RKB  10101576057</v>
          </cell>
          <cell r="G179" t="str">
            <v>RSV Frellstedt I</v>
          </cell>
          <cell r="H179" t="str">
            <v>Düfer</v>
          </cell>
          <cell r="I179" t="str">
            <v>Fiete</v>
          </cell>
          <cell r="J179" t="str">
            <v>Düfer   Fiete</v>
          </cell>
          <cell r="K179">
            <v>40306</v>
          </cell>
        </row>
        <row r="180">
          <cell r="D180">
            <v>92647</v>
          </cell>
          <cell r="E180" t="str">
            <v>NDS</v>
          </cell>
          <cell r="F180" t="str">
            <v>NDS  92647</v>
          </cell>
          <cell r="G180" t="str">
            <v>RVB Barnstorf I</v>
          </cell>
          <cell r="H180" t="str">
            <v>Dyx</v>
          </cell>
          <cell r="I180" t="str">
            <v>Peter</v>
          </cell>
          <cell r="J180" t="str">
            <v>Dyx   Peter</v>
          </cell>
          <cell r="K180">
            <v>25385</v>
          </cell>
        </row>
        <row r="181">
          <cell r="D181">
            <v>10046148843</v>
          </cell>
          <cell r="E181" t="str">
            <v>SAH</v>
          </cell>
          <cell r="F181" t="str">
            <v>SAH  10046148843</v>
          </cell>
          <cell r="G181" t="str">
            <v>RC Lostau I</v>
          </cell>
          <cell r="H181" t="str">
            <v>Eberhardt</v>
          </cell>
          <cell r="I181" t="str">
            <v>Lotte</v>
          </cell>
          <cell r="J181" t="str">
            <v>Eberhardt   Lotte</v>
          </cell>
          <cell r="K181">
            <v>38969</v>
          </cell>
        </row>
        <row r="182">
          <cell r="D182">
            <v>142089</v>
          </cell>
          <cell r="E182" t="str">
            <v>SAH</v>
          </cell>
          <cell r="F182" t="str">
            <v>SAH  142089</v>
          </cell>
          <cell r="G182" t="str">
            <v>HSV Colbitz</v>
          </cell>
          <cell r="H182" t="str">
            <v>Ebert</v>
          </cell>
          <cell r="I182" t="str">
            <v>Michelle</v>
          </cell>
          <cell r="J182" t="str">
            <v>Ebert   Michelle</v>
          </cell>
          <cell r="K182">
            <v>37083</v>
          </cell>
        </row>
        <row r="183">
          <cell r="D183">
            <v>210821</v>
          </cell>
          <cell r="E183" t="str">
            <v>RKB</v>
          </cell>
          <cell r="F183" t="str">
            <v>RKB  210821</v>
          </cell>
          <cell r="G183" t="str">
            <v>RSV Frellstedt I LL a.K.</v>
          </cell>
          <cell r="H183" t="str">
            <v>Egerer</v>
          </cell>
          <cell r="I183" t="str">
            <v>Johanna</v>
          </cell>
          <cell r="J183" t="str">
            <v>Egerer   Johanna</v>
          </cell>
          <cell r="K183">
            <v>30339</v>
          </cell>
        </row>
        <row r="184">
          <cell r="D184">
            <v>91981</v>
          </cell>
          <cell r="E184" t="str">
            <v>NDS</v>
          </cell>
          <cell r="F184" t="str">
            <v>NDS  91981</v>
          </cell>
          <cell r="G184" t="str">
            <v>RCG Hahndorf V</v>
          </cell>
          <cell r="H184" t="str">
            <v>Eggers</v>
          </cell>
          <cell r="I184" t="str">
            <v>Henrik</v>
          </cell>
          <cell r="J184" t="str">
            <v>Eggers   Henrik</v>
          </cell>
          <cell r="K184">
            <v>30839</v>
          </cell>
        </row>
        <row r="185">
          <cell r="D185">
            <v>10036562516</v>
          </cell>
          <cell r="E185" t="str">
            <v>NDS</v>
          </cell>
          <cell r="F185" t="str">
            <v>NDS  10036562516</v>
          </cell>
          <cell r="G185" t="str">
            <v>RCT Hannover IV</v>
          </cell>
          <cell r="H185" t="str">
            <v>Egner</v>
          </cell>
          <cell r="I185" t="str">
            <v>Felix</v>
          </cell>
          <cell r="J185" t="str">
            <v>Egner   Felix</v>
          </cell>
          <cell r="K185">
            <v>37550</v>
          </cell>
        </row>
        <row r="186">
          <cell r="D186">
            <v>10036547560</v>
          </cell>
          <cell r="E186" t="str">
            <v>NDS</v>
          </cell>
          <cell r="F186" t="str">
            <v>NDS  10036547560</v>
          </cell>
          <cell r="G186" t="str">
            <v>RCT Hannover I</v>
          </cell>
          <cell r="H186" t="str">
            <v>Egner</v>
          </cell>
          <cell r="I186" t="str">
            <v>Neo</v>
          </cell>
          <cell r="J186" t="str">
            <v>Egner   Neo</v>
          </cell>
          <cell r="K186">
            <v>38579</v>
          </cell>
        </row>
        <row r="187">
          <cell r="D187">
            <v>10107399188</v>
          </cell>
          <cell r="E187" t="str">
            <v>NDS</v>
          </cell>
          <cell r="F187" t="str">
            <v>NDS  10107399188</v>
          </cell>
          <cell r="G187" t="str">
            <v>RCT Hannover V</v>
          </cell>
          <cell r="H187" t="str">
            <v>Egner</v>
          </cell>
          <cell r="I187" t="str">
            <v>Urs</v>
          </cell>
          <cell r="J187" t="str">
            <v>Egner   Urs</v>
          </cell>
          <cell r="K187">
            <v>26679</v>
          </cell>
        </row>
        <row r="188">
          <cell r="D188">
            <v>92894</v>
          </cell>
          <cell r="E188" t="str">
            <v>NDS</v>
          </cell>
          <cell r="F188" t="str">
            <v>NDS  92894</v>
          </cell>
          <cell r="G188" t="str">
            <v>RVT Aschendorf II</v>
          </cell>
          <cell r="H188" t="str">
            <v>Ehlentrup</v>
          </cell>
          <cell r="I188" t="str">
            <v>Lars</v>
          </cell>
          <cell r="J188" t="str">
            <v>Ehlentrup   Lars</v>
          </cell>
          <cell r="K188">
            <v>32630</v>
          </cell>
        </row>
        <row r="189">
          <cell r="D189">
            <v>92278</v>
          </cell>
          <cell r="E189" t="str">
            <v>NDS</v>
          </cell>
          <cell r="F189" t="str">
            <v>NDS  92278</v>
          </cell>
          <cell r="G189" t="str">
            <v>RVT Aschendorf</v>
          </cell>
          <cell r="H189" t="str">
            <v>Ehlentrup</v>
          </cell>
          <cell r="I189" t="str">
            <v>Lisa</v>
          </cell>
          <cell r="J189" t="str">
            <v>Ehlentrup   Lisa</v>
          </cell>
          <cell r="K189">
            <v>31698</v>
          </cell>
        </row>
        <row r="190">
          <cell r="D190">
            <v>10135866365</v>
          </cell>
          <cell r="E190" t="str">
            <v>RKB</v>
          </cell>
          <cell r="F190" t="str">
            <v>RKB  10135866365</v>
          </cell>
          <cell r="G190" t="str">
            <v>RSV Frellstedt II U13</v>
          </cell>
          <cell r="H190" t="str">
            <v>Eickhoff</v>
          </cell>
          <cell r="I190" t="str">
            <v>Melina</v>
          </cell>
          <cell r="J190" t="str">
            <v>Eickhoff   Melina</v>
          </cell>
          <cell r="K190">
            <v>41210</v>
          </cell>
        </row>
        <row r="191">
          <cell r="D191">
            <v>93597</v>
          </cell>
          <cell r="E191" t="str">
            <v>NDS</v>
          </cell>
          <cell r="F191" t="str">
            <v>NDS  93597</v>
          </cell>
          <cell r="G191" t="str">
            <v>RV Warfleth I</v>
          </cell>
          <cell r="H191" t="str">
            <v>Eilers</v>
          </cell>
          <cell r="I191" t="str">
            <v>Mathias</v>
          </cell>
          <cell r="J191" t="str">
            <v>Eilers   Mathias</v>
          </cell>
          <cell r="K191">
            <v>25698</v>
          </cell>
        </row>
        <row r="192">
          <cell r="D192">
            <v>210820</v>
          </cell>
          <cell r="E192" t="str">
            <v>RKB</v>
          </cell>
          <cell r="F192" t="str">
            <v>RKB  210820</v>
          </cell>
          <cell r="G192" t="str">
            <v>RSV Frellstedt I</v>
          </cell>
          <cell r="H192" t="str">
            <v>Eisen</v>
          </cell>
          <cell r="I192" t="str">
            <v>Günter</v>
          </cell>
          <cell r="J192" t="str">
            <v>Eisen   Günter</v>
          </cell>
          <cell r="K192">
            <v>21849</v>
          </cell>
        </row>
        <row r="193">
          <cell r="D193">
            <v>95105</v>
          </cell>
          <cell r="E193" t="str">
            <v>NDS</v>
          </cell>
          <cell r="F193" t="str">
            <v>NDS  95105</v>
          </cell>
          <cell r="G193" t="str">
            <v>RV Warfleth II  a.K.</v>
          </cell>
          <cell r="H193" t="str">
            <v>Eisenhauer</v>
          </cell>
          <cell r="I193" t="str">
            <v>Jan</v>
          </cell>
          <cell r="J193" t="str">
            <v>Eisenhauer   Jan</v>
          </cell>
          <cell r="K193">
            <v>34815</v>
          </cell>
        </row>
        <row r="194">
          <cell r="D194">
            <v>10036402161</v>
          </cell>
          <cell r="E194" t="str">
            <v>BRA</v>
          </cell>
          <cell r="F194" t="str">
            <v>BRA  10036402161</v>
          </cell>
          <cell r="G194" t="str">
            <v>RRC Neuruppin</v>
          </cell>
          <cell r="H194" t="str">
            <v>El Sirwy</v>
          </cell>
          <cell r="I194" t="str">
            <v>Jonas</v>
          </cell>
          <cell r="J194" t="str">
            <v>El Sirwy   Jonas</v>
          </cell>
          <cell r="K194">
            <v>36907</v>
          </cell>
        </row>
        <row r="195">
          <cell r="D195">
            <v>90843</v>
          </cell>
          <cell r="E195" t="str">
            <v>NDS</v>
          </cell>
          <cell r="F195" t="str">
            <v>NDS  90843</v>
          </cell>
          <cell r="G195" t="str">
            <v>RV Etelsen</v>
          </cell>
          <cell r="H195" t="str">
            <v>Emigholz</v>
          </cell>
          <cell r="I195" t="str">
            <v>Carola</v>
          </cell>
          <cell r="J195" t="str">
            <v>Emigholz   Carola</v>
          </cell>
          <cell r="K195">
            <v>27505</v>
          </cell>
        </row>
        <row r="196">
          <cell r="D196">
            <v>44465</v>
          </cell>
          <cell r="E196" t="str">
            <v>BRA</v>
          </cell>
          <cell r="F196" t="str">
            <v>BRA  44465</v>
          </cell>
          <cell r="G196" t="str">
            <v>SGS Luckenwalde</v>
          </cell>
          <cell r="H196" t="str">
            <v>Endrikat</v>
          </cell>
          <cell r="I196" t="str">
            <v>Dominic</v>
          </cell>
          <cell r="J196" t="str">
            <v>Endrikat   Dominic</v>
          </cell>
          <cell r="K196">
            <v>37641</v>
          </cell>
        </row>
        <row r="197">
          <cell r="D197">
            <v>10072002474</v>
          </cell>
          <cell r="E197" t="str">
            <v>NDS</v>
          </cell>
          <cell r="F197" t="str">
            <v>NDS  10072002474</v>
          </cell>
          <cell r="G197" t="str">
            <v>RVW Gieboldehausen II</v>
          </cell>
          <cell r="H197" t="str">
            <v>Engelhardt</v>
          </cell>
          <cell r="I197" t="str">
            <v>Simon</v>
          </cell>
          <cell r="J197" t="str">
            <v>Engelhardt   Simon</v>
          </cell>
          <cell r="K197">
            <v>39116</v>
          </cell>
        </row>
        <row r="198">
          <cell r="D198">
            <v>95283</v>
          </cell>
          <cell r="E198" t="str">
            <v>NDS</v>
          </cell>
          <cell r="F198" t="str">
            <v>NDS  95283</v>
          </cell>
          <cell r="G198" t="str">
            <v>RVM Bilshausen III</v>
          </cell>
          <cell r="H198" t="str">
            <v>Engelhardt</v>
          </cell>
          <cell r="I198" t="str">
            <v>Timon</v>
          </cell>
          <cell r="J198" t="str">
            <v>Engelhardt   Timon</v>
          </cell>
          <cell r="K198">
            <v>36717</v>
          </cell>
        </row>
        <row r="199">
          <cell r="D199">
            <v>214590</v>
          </cell>
          <cell r="E199" t="str">
            <v>RKB</v>
          </cell>
          <cell r="F199" t="str">
            <v>RKB  214590</v>
          </cell>
          <cell r="G199" t="str">
            <v>RSV Halle I LL a.K.</v>
          </cell>
          <cell r="H199" t="str">
            <v>Engelking</v>
          </cell>
          <cell r="I199" t="str">
            <v>Frederike</v>
          </cell>
          <cell r="J199" t="str">
            <v>Engelking   Frederike</v>
          </cell>
          <cell r="K199">
            <v>35343</v>
          </cell>
        </row>
        <row r="200">
          <cell r="D200">
            <v>10050490807</v>
          </cell>
          <cell r="E200" t="str">
            <v>RKB</v>
          </cell>
          <cell r="F200" t="str">
            <v>RKB  10050490807</v>
          </cell>
          <cell r="G200" t="str">
            <v>RSV Halle II</v>
          </cell>
          <cell r="H200" t="str">
            <v>Engelking</v>
          </cell>
          <cell r="I200" t="str">
            <v>Romy</v>
          </cell>
          <cell r="J200" t="str">
            <v>Engelking   Romy</v>
          </cell>
          <cell r="K200">
            <v>38113</v>
          </cell>
        </row>
        <row r="201">
          <cell r="D201">
            <v>93260</v>
          </cell>
          <cell r="E201" t="str">
            <v>NDS</v>
          </cell>
          <cell r="F201" t="str">
            <v>NDS  93260</v>
          </cell>
          <cell r="G201" t="str">
            <v>RVM Bilshausen II</v>
          </cell>
          <cell r="H201" t="str">
            <v>Erkan</v>
          </cell>
          <cell r="I201" t="str">
            <v>Elias</v>
          </cell>
          <cell r="J201" t="str">
            <v>Erkan   Elias</v>
          </cell>
          <cell r="K201">
            <v>33881</v>
          </cell>
        </row>
        <row r="202">
          <cell r="D202">
            <v>93112</v>
          </cell>
          <cell r="E202" t="str">
            <v>NDS</v>
          </cell>
          <cell r="F202" t="str">
            <v>NDS  93112</v>
          </cell>
          <cell r="G202" t="str">
            <v>TSV Barrien</v>
          </cell>
          <cell r="H202" t="str">
            <v>Erlach</v>
          </cell>
          <cell r="I202" t="str">
            <v>Sebastian</v>
          </cell>
          <cell r="J202" t="str">
            <v>Erlach   Sebastian</v>
          </cell>
          <cell r="K202">
            <v>32942</v>
          </cell>
        </row>
        <row r="203">
          <cell r="D203">
            <v>10036508154</v>
          </cell>
          <cell r="E203" t="str">
            <v>NDS</v>
          </cell>
          <cell r="F203" t="str">
            <v>NDS  10036508154</v>
          </cell>
          <cell r="G203" t="str">
            <v>RSVL Gifhorn III</v>
          </cell>
          <cell r="H203" t="str">
            <v>Etzrodt</v>
          </cell>
          <cell r="I203" t="str">
            <v>Julian</v>
          </cell>
          <cell r="J203" t="str">
            <v>Etzrodt   Julian</v>
          </cell>
          <cell r="K203">
            <v>33212</v>
          </cell>
        </row>
        <row r="204">
          <cell r="D204">
            <v>97001</v>
          </cell>
          <cell r="E204" t="str">
            <v>NDS</v>
          </cell>
          <cell r="F204" t="str">
            <v>NDS  97001</v>
          </cell>
          <cell r="G204" t="str">
            <v>RVT Aschendorf II</v>
          </cell>
          <cell r="H204" t="str">
            <v>Everding</v>
          </cell>
          <cell r="I204" t="str">
            <v>Niklas</v>
          </cell>
          <cell r="J204" t="str">
            <v>Everding   Niklas</v>
          </cell>
          <cell r="K204">
            <v>35819</v>
          </cell>
        </row>
        <row r="205">
          <cell r="D205">
            <v>95127</v>
          </cell>
          <cell r="E205" t="str">
            <v>NDS</v>
          </cell>
          <cell r="F205" t="str">
            <v>NDS  95127</v>
          </cell>
          <cell r="G205" t="str">
            <v>RVA Rollshausen I</v>
          </cell>
          <cell r="H205" t="str">
            <v>Exner</v>
          </cell>
          <cell r="I205" t="str">
            <v>Nick</v>
          </cell>
          <cell r="J205" t="str">
            <v>Exner   Nick</v>
          </cell>
          <cell r="K205">
            <v>35957</v>
          </cell>
        </row>
        <row r="206">
          <cell r="D206">
            <v>10036401454</v>
          </cell>
          <cell r="E206" t="str">
            <v>NDS</v>
          </cell>
          <cell r="F206" t="str">
            <v>NDS  10036401454</v>
          </cell>
          <cell r="G206" t="str">
            <v>RVM Bilshausen V</v>
          </cell>
          <cell r="H206" t="str">
            <v>Fahlbusch</v>
          </cell>
          <cell r="I206" t="str">
            <v>Maximilian</v>
          </cell>
          <cell r="J206" t="str">
            <v>Fahlbusch   Maximilian</v>
          </cell>
          <cell r="K206">
            <v>36300</v>
          </cell>
        </row>
        <row r="207">
          <cell r="D207">
            <v>10036393067</v>
          </cell>
          <cell r="E207" t="str">
            <v>NDS</v>
          </cell>
          <cell r="F207" t="str">
            <v>NDS  10036393067</v>
          </cell>
          <cell r="G207" t="str">
            <v>RVM Bilshausen III</v>
          </cell>
          <cell r="H207" t="str">
            <v>Fahlbusch</v>
          </cell>
          <cell r="I207" t="str">
            <v>Vincent</v>
          </cell>
          <cell r="J207" t="str">
            <v>Fahlbusch   Vincent</v>
          </cell>
          <cell r="K207">
            <v>38766</v>
          </cell>
        </row>
        <row r="208">
          <cell r="D208">
            <v>95001</v>
          </cell>
          <cell r="E208" t="str">
            <v>NDS</v>
          </cell>
          <cell r="F208" t="str">
            <v>NDS  95001</v>
          </cell>
          <cell r="G208" t="str">
            <v>RCT Hannover III</v>
          </cell>
          <cell r="H208" t="str">
            <v>Fähnel</v>
          </cell>
          <cell r="I208" t="str">
            <v>Franz</v>
          </cell>
          <cell r="J208" t="str">
            <v>Fähnel   Franz</v>
          </cell>
          <cell r="K208">
            <v>29951</v>
          </cell>
        </row>
        <row r="209">
          <cell r="D209">
            <v>10090010015</v>
          </cell>
          <cell r="E209" t="str">
            <v>NDS</v>
          </cell>
          <cell r="F209" t="str">
            <v>NDS  10090010015</v>
          </cell>
          <cell r="G209" t="str">
            <v>RCG Hahndorf I U13</v>
          </cell>
          <cell r="H209" t="str">
            <v>Faulhaber</v>
          </cell>
          <cell r="I209" t="str">
            <v>Finn</v>
          </cell>
          <cell r="J209" t="str">
            <v>Faulhaber   Finn</v>
          </cell>
          <cell r="K209">
            <v>41924</v>
          </cell>
        </row>
        <row r="210">
          <cell r="D210">
            <v>98089</v>
          </cell>
          <cell r="E210" t="str">
            <v>NDS</v>
          </cell>
          <cell r="F210" t="str">
            <v>NDS  98089</v>
          </cell>
          <cell r="G210" t="str">
            <v>RVW Salzgitter-Beddingen</v>
          </cell>
          <cell r="H210" t="str">
            <v>Feldgeber</v>
          </cell>
          <cell r="I210" t="str">
            <v>Utz-Benedikt</v>
          </cell>
          <cell r="J210" t="str">
            <v>Feldgeber   Utz-Benedikt</v>
          </cell>
          <cell r="K210">
            <v>34597</v>
          </cell>
        </row>
        <row r="211">
          <cell r="D211">
            <v>141971</v>
          </cell>
          <cell r="E211" t="str">
            <v>SAH</v>
          </cell>
          <cell r="F211" t="str">
            <v>SAH  141971</v>
          </cell>
          <cell r="G211" t="str">
            <v>HSV Colbitz</v>
          </cell>
          <cell r="H211" t="str">
            <v>Felischak</v>
          </cell>
          <cell r="I211" t="str">
            <v>Norina</v>
          </cell>
          <cell r="J211" t="str">
            <v>Felischak   Norina</v>
          </cell>
          <cell r="K211">
            <v>35330</v>
          </cell>
        </row>
        <row r="212">
          <cell r="D212">
            <v>10077296250</v>
          </cell>
          <cell r="E212" t="str">
            <v>RKB</v>
          </cell>
          <cell r="F212" t="str">
            <v>RKB  10077296250</v>
          </cell>
          <cell r="G212" t="str">
            <v>RSV Halle I</v>
          </cell>
          <cell r="H212" t="str">
            <v>Feßner</v>
          </cell>
          <cell r="I212" t="str">
            <v>Maya</v>
          </cell>
          <cell r="J212" t="str">
            <v>Feßner   Maya</v>
          </cell>
          <cell r="K212">
            <v>39949</v>
          </cell>
        </row>
        <row r="213">
          <cell r="D213">
            <v>91997</v>
          </cell>
          <cell r="E213" t="str">
            <v>NDS</v>
          </cell>
          <cell r="F213" t="str">
            <v>NDS  91997</v>
          </cell>
          <cell r="G213" t="str">
            <v>RVT Aschendorf III</v>
          </cell>
          <cell r="H213" t="str">
            <v>Finke</v>
          </cell>
          <cell r="I213" t="str">
            <v>Tobias</v>
          </cell>
          <cell r="J213" t="str">
            <v>Finke   Tobias</v>
          </cell>
          <cell r="K213">
            <v>32171</v>
          </cell>
        </row>
        <row r="214">
          <cell r="D214">
            <v>10090010014</v>
          </cell>
          <cell r="E214" t="str">
            <v>RKB</v>
          </cell>
          <cell r="F214" t="str">
            <v>RKB  10090010014</v>
          </cell>
          <cell r="G214" t="str">
            <v>RSV Frellstedt IV</v>
          </cell>
          <cell r="H214" t="str">
            <v>Finster</v>
          </cell>
          <cell r="I214" t="str">
            <v>Jasmin</v>
          </cell>
          <cell r="J214" t="str">
            <v>Finster   Jasmin</v>
          </cell>
          <cell r="K214">
            <v>40544</v>
          </cell>
        </row>
        <row r="215">
          <cell r="D215">
            <v>10043823671</v>
          </cell>
          <cell r="E215" t="str">
            <v>RKB</v>
          </cell>
          <cell r="F215" t="str">
            <v>RKB  10043823671</v>
          </cell>
          <cell r="G215" t="str">
            <v>RSV Frellstedt I</v>
          </cell>
          <cell r="H215" t="str">
            <v>Finster</v>
          </cell>
          <cell r="I215" t="str">
            <v>Marina</v>
          </cell>
          <cell r="J215" t="str">
            <v>Finster   Marina</v>
          </cell>
          <cell r="K215">
            <v>24561</v>
          </cell>
        </row>
        <row r="216">
          <cell r="D216">
            <v>95794</v>
          </cell>
          <cell r="E216" t="str">
            <v>NDS</v>
          </cell>
          <cell r="F216" t="str">
            <v>NDS  95794</v>
          </cell>
          <cell r="G216" t="str">
            <v>RVG Harlingerode III</v>
          </cell>
          <cell r="H216" t="str">
            <v>Fischer</v>
          </cell>
          <cell r="I216" t="str">
            <v>Lisa</v>
          </cell>
          <cell r="J216" t="str">
            <v>Fischer   Lisa</v>
          </cell>
          <cell r="K216">
            <v>35823</v>
          </cell>
        </row>
        <row r="217">
          <cell r="D217">
            <v>10043831149</v>
          </cell>
          <cell r="E217" t="str">
            <v>NDS</v>
          </cell>
          <cell r="F217" t="str">
            <v>NDS  10043831149</v>
          </cell>
          <cell r="G217" t="str">
            <v>RCG Hahndorf I</v>
          </cell>
          <cell r="H217" t="str">
            <v>Fischer</v>
          </cell>
          <cell r="I217" t="str">
            <v>Till</v>
          </cell>
          <cell r="J217" t="str">
            <v>Fischer   Till</v>
          </cell>
          <cell r="K217">
            <v>38758</v>
          </cell>
        </row>
        <row r="218">
          <cell r="D218">
            <v>10036255348</v>
          </cell>
          <cell r="E218" t="str">
            <v>HES</v>
          </cell>
          <cell r="F218" t="str">
            <v>HES  10036255348</v>
          </cell>
          <cell r="G218" t="str">
            <v>RSV Hähnlein</v>
          </cell>
          <cell r="H218" t="str">
            <v>Flauaus</v>
          </cell>
          <cell r="I218" t="str">
            <v>Tobias</v>
          </cell>
          <cell r="J218" t="str">
            <v>Flauaus   Tobias</v>
          </cell>
          <cell r="K218">
            <v>38317</v>
          </cell>
        </row>
        <row r="219">
          <cell r="D219">
            <v>215047</v>
          </cell>
          <cell r="E219" t="str">
            <v>RKB</v>
          </cell>
          <cell r="F219" t="str">
            <v>RKB  215047</v>
          </cell>
          <cell r="G219" t="str">
            <v>RSV Bramsche I</v>
          </cell>
          <cell r="H219" t="str">
            <v>Flehinghaus</v>
          </cell>
          <cell r="I219" t="str">
            <v>Jonas</v>
          </cell>
          <cell r="J219" t="str">
            <v>Flehinghaus   Jonas</v>
          </cell>
          <cell r="K219">
            <v>35497</v>
          </cell>
        </row>
        <row r="220">
          <cell r="D220">
            <v>210869</v>
          </cell>
          <cell r="E220" t="str">
            <v>RKB</v>
          </cell>
          <cell r="F220" t="str">
            <v>RKB  210869</v>
          </cell>
          <cell r="G220" t="str">
            <v>SC Woltringhausen II</v>
          </cell>
          <cell r="H220" t="str">
            <v>Fockens</v>
          </cell>
          <cell r="I220" t="str">
            <v>Mareike</v>
          </cell>
          <cell r="J220" t="str">
            <v>Fockens   Mareike</v>
          </cell>
          <cell r="K220">
            <v>30447</v>
          </cell>
        </row>
        <row r="221">
          <cell r="D221">
            <v>42939</v>
          </cell>
          <cell r="E221" t="str">
            <v>BRA</v>
          </cell>
          <cell r="F221" t="str">
            <v>BRA  42939</v>
          </cell>
          <cell r="G221" t="str">
            <v>FSVV Brandenburg</v>
          </cell>
          <cell r="H221" t="str">
            <v>Förster</v>
          </cell>
          <cell r="I221" t="str">
            <v>Charlie</v>
          </cell>
          <cell r="J221" t="str">
            <v>Förster   Charlie</v>
          </cell>
          <cell r="K221">
            <v>34675</v>
          </cell>
        </row>
        <row r="222">
          <cell r="D222">
            <v>10142492273</v>
          </cell>
          <cell r="E222" t="str">
            <v>RKB</v>
          </cell>
          <cell r="F222" t="str">
            <v>RKB  10142492273</v>
          </cell>
          <cell r="G222" t="str">
            <v>RSV Frellstedt III U13</v>
          </cell>
          <cell r="H222" t="str">
            <v>Förster</v>
          </cell>
          <cell r="I222" t="str">
            <v>Jasmin</v>
          </cell>
          <cell r="J222" t="str">
            <v>Förster   Jasmin</v>
          </cell>
          <cell r="K222">
            <v>41432</v>
          </cell>
        </row>
        <row r="223">
          <cell r="D223">
            <v>10036552311</v>
          </cell>
          <cell r="E223" t="str">
            <v>BRA</v>
          </cell>
          <cell r="F223" t="str">
            <v>BRA  10036552311</v>
          </cell>
          <cell r="G223" t="str">
            <v>FSVV Brandenburg</v>
          </cell>
          <cell r="H223" t="str">
            <v>Förster</v>
          </cell>
          <cell r="I223" t="str">
            <v>Max</v>
          </cell>
          <cell r="J223" t="str">
            <v>Förster   Max</v>
          </cell>
          <cell r="K223">
            <v>34246</v>
          </cell>
        </row>
        <row r="224">
          <cell r="D224">
            <v>98336</v>
          </cell>
          <cell r="E224" t="str">
            <v>NDS</v>
          </cell>
          <cell r="F224" t="str">
            <v>NDS  98336</v>
          </cell>
          <cell r="G224" t="str">
            <v>RV Etelsen</v>
          </cell>
          <cell r="H224" t="str">
            <v>Fortriede</v>
          </cell>
          <cell r="I224" t="str">
            <v>Lena</v>
          </cell>
          <cell r="J224" t="str">
            <v>Fortriede   Lena</v>
          </cell>
          <cell r="K224">
            <v>34962</v>
          </cell>
        </row>
        <row r="225">
          <cell r="D225">
            <v>98424</v>
          </cell>
          <cell r="E225" t="str">
            <v>NDS</v>
          </cell>
          <cell r="F225" t="str">
            <v>NDS  98424</v>
          </cell>
          <cell r="G225" t="str">
            <v>RV Etelsen I</v>
          </cell>
          <cell r="H225" t="str">
            <v>Fortriede</v>
          </cell>
          <cell r="I225" t="str">
            <v>Timo</v>
          </cell>
          <cell r="J225" t="str">
            <v>Fortriede   Timo</v>
          </cell>
          <cell r="K225">
            <v>35928</v>
          </cell>
        </row>
        <row r="226">
          <cell r="D226">
            <v>10046176428</v>
          </cell>
          <cell r="E226" t="str">
            <v>SAH</v>
          </cell>
          <cell r="F226" t="str">
            <v>SAH  10046176428</v>
          </cell>
          <cell r="G226" t="str">
            <v>SV Magdeburg</v>
          </cell>
          <cell r="H226" t="str">
            <v>Frahm</v>
          </cell>
          <cell r="I226" t="str">
            <v>Eik Ian</v>
          </cell>
          <cell r="J226" t="str">
            <v>Frahm   Eik Ian</v>
          </cell>
          <cell r="K226">
            <v>37085</v>
          </cell>
        </row>
        <row r="227">
          <cell r="D227">
            <v>10084247318</v>
          </cell>
          <cell r="E227" t="str">
            <v>NDS</v>
          </cell>
          <cell r="F227" t="str">
            <v>NDS  10084247318</v>
          </cell>
          <cell r="G227" t="str">
            <v>RVA Rollshausen II a.K.</v>
          </cell>
          <cell r="H227" t="str">
            <v>Frank </v>
          </cell>
          <cell r="I227" t="str">
            <v>Saskia-Gina</v>
          </cell>
          <cell r="J227" t="str">
            <v>Frank    Saskia-Gina</v>
          </cell>
          <cell r="K227">
            <v>39115</v>
          </cell>
        </row>
        <row r="228">
          <cell r="D228">
            <v>10084247918</v>
          </cell>
          <cell r="E228" t="str">
            <v>NDS</v>
          </cell>
          <cell r="F228" t="str">
            <v>NDS  10084247918</v>
          </cell>
          <cell r="G228" t="str">
            <v>RVA Rollshausen II a.K.</v>
          </cell>
          <cell r="H228" t="str">
            <v>Franke</v>
          </cell>
          <cell r="I228" t="str">
            <v>Maximilian-Nils</v>
          </cell>
          <cell r="J228" t="str">
            <v>Franke   Maximilian-Nils</v>
          </cell>
          <cell r="K228">
            <v>38643</v>
          </cell>
        </row>
        <row r="229">
          <cell r="D229">
            <v>10109177423</v>
          </cell>
          <cell r="E229" t="str">
            <v>NDS</v>
          </cell>
          <cell r="F229" t="str">
            <v>NDS  10109177423</v>
          </cell>
          <cell r="G229" t="str">
            <v>RCT Hannover III</v>
          </cell>
          <cell r="H229" t="str">
            <v>Franke</v>
          </cell>
          <cell r="I229" t="str">
            <v>Sören</v>
          </cell>
          <cell r="J229" t="str">
            <v>Franke   Sören</v>
          </cell>
          <cell r="K229">
            <v>29102</v>
          </cell>
        </row>
        <row r="230">
          <cell r="D230">
            <v>10086781537</v>
          </cell>
          <cell r="E230" t="str">
            <v>NDS</v>
          </cell>
          <cell r="F230" t="str">
            <v>NDS  10086781537</v>
          </cell>
          <cell r="G230" t="str">
            <v>RVM Bilshausen I U15 ZSR</v>
          </cell>
          <cell r="H230" t="str">
            <v>Freiberg</v>
          </cell>
          <cell r="I230" t="str">
            <v>Frederik</v>
          </cell>
          <cell r="J230" t="str">
            <v>Freiberg   Frederik</v>
          </cell>
          <cell r="K230">
            <v>40405</v>
          </cell>
        </row>
        <row r="231">
          <cell r="D231">
            <v>10090010046</v>
          </cell>
          <cell r="E231" t="str">
            <v>NDS</v>
          </cell>
          <cell r="F231" t="str">
            <v>NDS  10090010046</v>
          </cell>
          <cell r="G231" t="str">
            <v>Laatzen I</v>
          </cell>
          <cell r="H231" t="str">
            <v>Freyer</v>
          </cell>
          <cell r="I231" t="str">
            <v>Dennis</v>
          </cell>
          <cell r="J231" t="str">
            <v>Freyer   Dennis</v>
          </cell>
          <cell r="K231">
            <v>38398</v>
          </cell>
        </row>
        <row r="232">
          <cell r="D232">
            <v>90294</v>
          </cell>
          <cell r="E232" t="str">
            <v>NDS</v>
          </cell>
          <cell r="F232" t="str">
            <v>NDS  90294</v>
          </cell>
          <cell r="G232" t="str">
            <v>RCG Hahndorf II</v>
          </cell>
          <cell r="H232" t="str">
            <v>Fricke</v>
          </cell>
          <cell r="I232" t="str">
            <v>Dieter</v>
          </cell>
          <cell r="J232" t="str">
            <v>Fricke   Dieter</v>
          </cell>
          <cell r="K232">
            <v>22756</v>
          </cell>
        </row>
        <row r="233">
          <cell r="D233">
            <v>93135</v>
          </cell>
          <cell r="E233" t="str">
            <v>NDS</v>
          </cell>
          <cell r="F233" t="str">
            <v>NDS  93135</v>
          </cell>
          <cell r="G233" t="str">
            <v>RVT Aschendorf</v>
          </cell>
          <cell r="H233" t="str">
            <v>Froböse</v>
          </cell>
          <cell r="I233" t="str">
            <v>Fabius</v>
          </cell>
          <cell r="J233" t="str">
            <v>Froböse   Fabius</v>
          </cell>
          <cell r="K233">
            <v>34145</v>
          </cell>
        </row>
        <row r="234">
          <cell r="D234">
            <v>90951</v>
          </cell>
          <cell r="E234" t="str">
            <v>NDS</v>
          </cell>
          <cell r="F234" t="str">
            <v>NDS  90951</v>
          </cell>
          <cell r="G234" t="str">
            <v>RVS Obernfeld IV</v>
          </cell>
          <cell r="H234" t="str">
            <v>Fröhlich</v>
          </cell>
          <cell r="I234" t="str">
            <v>Carsten</v>
          </cell>
          <cell r="J234" t="str">
            <v>Fröhlich   Carsten</v>
          </cell>
          <cell r="K234">
            <v>29208</v>
          </cell>
        </row>
        <row r="235">
          <cell r="D235">
            <v>10046229675</v>
          </cell>
          <cell r="E235" t="str">
            <v>SAH</v>
          </cell>
          <cell r="F235" t="str">
            <v>SAH  10046229675</v>
          </cell>
          <cell r="G235" t="str">
            <v>RSV Jänkendorf</v>
          </cell>
          <cell r="H235" t="str">
            <v>Hänsch</v>
          </cell>
          <cell r="I235" t="str">
            <v>Lena</v>
          </cell>
          <cell r="J235" t="str">
            <v>Hänsch   Lena</v>
          </cell>
          <cell r="K235">
            <v>38718</v>
          </cell>
        </row>
        <row r="236">
          <cell r="D236">
            <v>10043807729</v>
          </cell>
          <cell r="E236" t="str">
            <v>NDS</v>
          </cell>
          <cell r="F236" t="str">
            <v>NDS  10043807729</v>
          </cell>
          <cell r="G236" t="str">
            <v>RVS Obernfeld IV</v>
          </cell>
          <cell r="H236" t="str">
            <v>Fröhlich</v>
          </cell>
          <cell r="I236" t="str">
            <v>Fabian</v>
          </cell>
          <cell r="J236" t="str">
            <v>Fröhlich   Fabian</v>
          </cell>
          <cell r="K236">
            <v>34087</v>
          </cell>
        </row>
        <row r="237">
          <cell r="D237">
            <v>10140027059</v>
          </cell>
          <cell r="E237" t="str">
            <v>NDS</v>
          </cell>
          <cell r="F237" t="str">
            <v>NDS  10140027059</v>
          </cell>
          <cell r="G237" t="str">
            <v>RVS Obernfeld II U13</v>
          </cell>
          <cell r="H237" t="str">
            <v>Fröhlich</v>
          </cell>
          <cell r="I237" t="str">
            <v>Jaris</v>
          </cell>
          <cell r="J237" t="str">
            <v>Fröhlich   Jaris</v>
          </cell>
          <cell r="K237">
            <v>41773</v>
          </cell>
        </row>
        <row r="238">
          <cell r="D238">
            <v>215044</v>
          </cell>
          <cell r="E238" t="str">
            <v>RKB</v>
          </cell>
          <cell r="F238" t="str">
            <v>RKB  215044</v>
          </cell>
          <cell r="G238" t="str">
            <v>RSV Bramsche I</v>
          </cell>
          <cell r="H238" t="str">
            <v>Frühauf</v>
          </cell>
          <cell r="I238" t="str">
            <v>Lukas</v>
          </cell>
          <cell r="J238" t="str">
            <v>Frühauf   Lukas</v>
          </cell>
          <cell r="K238">
            <v>36254</v>
          </cell>
        </row>
        <row r="239">
          <cell r="D239">
            <v>10036399030</v>
          </cell>
          <cell r="E239" t="str">
            <v>NDS</v>
          </cell>
          <cell r="F239" t="str">
            <v>NDS  10036399030</v>
          </cell>
          <cell r="G239" t="str">
            <v>RVM Bilshausen VI </v>
          </cell>
          <cell r="H239" t="str">
            <v>Fuchs</v>
          </cell>
          <cell r="I239" t="str">
            <v>Jonathan</v>
          </cell>
          <cell r="J239" t="str">
            <v>Fuchs   Jonathan</v>
          </cell>
          <cell r="K239">
            <v>37243</v>
          </cell>
        </row>
        <row r="240">
          <cell r="D240">
            <v>95079</v>
          </cell>
          <cell r="E240" t="str">
            <v>NDS</v>
          </cell>
          <cell r="F240" t="str">
            <v>NDS  95079</v>
          </cell>
          <cell r="G240" t="str">
            <v>RCG Hahndorf </v>
          </cell>
          <cell r="H240" t="str">
            <v>Fuhrmann</v>
          </cell>
          <cell r="I240" t="str">
            <v>Maxilillian</v>
          </cell>
          <cell r="J240" t="str">
            <v>Fuhrmann   Maxilillian</v>
          </cell>
          <cell r="K240">
            <v>36514</v>
          </cell>
        </row>
        <row r="241">
          <cell r="D241">
            <v>92575</v>
          </cell>
          <cell r="E241" t="str">
            <v>NDS</v>
          </cell>
          <cell r="F241" t="str">
            <v>NDS  92575</v>
          </cell>
          <cell r="G241" t="str">
            <v>RVS Obernfeld IV</v>
          </cell>
          <cell r="H241" t="str">
            <v>Fütterer</v>
          </cell>
          <cell r="I241" t="str">
            <v>Björn</v>
          </cell>
          <cell r="J241" t="str">
            <v>Fütterer   Björn</v>
          </cell>
          <cell r="K241">
            <v>33560</v>
          </cell>
        </row>
        <row r="242">
          <cell r="D242">
            <v>10043835896</v>
          </cell>
          <cell r="E242" t="str">
            <v>NDS</v>
          </cell>
          <cell r="F242" t="str">
            <v>NDS  10043835896</v>
          </cell>
          <cell r="G242" t="str">
            <v>RVS Obernfeld III</v>
          </cell>
          <cell r="H242" t="str">
            <v>Fütterer</v>
          </cell>
          <cell r="I242" t="str">
            <v>Sven</v>
          </cell>
          <cell r="J242" t="str">
            <v>Fütterer   Sven</v>
          </cell>
          <cell r="K242">
            <v>34083</v>
          </cell>
        </row>
        <row r="243">
          <cell r="D243">
            <v>10137393814</v>
          </cell>
          <cell r="E243" t="str">
            <v>BRE</v>
          </cell>
          <cell r="F243" t="str">
            <v>BRE  10137393814</v>
          </cell>
          <cell r="G243" t="str">
            <v>Oberneuland I U15</v>
          </cell>
          <cell r="H243" t="str">
            <v>Gambietz</v>
          </cell>
          <cell r="I243" t="str">
            <v>Mia</v>
          </cell>
          <cell r="J243" t="str">
            <v>Gambietz   Mia</v>
          </cell>
          <cell r="K243">
            <v>40267</v>
          </cell>
        </row>
        <row r="244">
          <cell r="D244">
            <v>95918</v>
          </cell>
          <cell r="E244" t="str">
            <v>NDS</v>
          </cell>
          <cell r="F244" t="str">
            <v>NDS  95918</v>
          </cell>
          <cell r="G244" t="str">
            <v>RCG Hahndorf II</v>
          </cell>
          <cell r="H244" t="str">
            <v>Ganzer</v>
          </cell>
          <cell r="I244" t="str">
            <v>Lorenz</v>
          </cell>
          <cell r="J244" t="str">
            <v>Ganzer   Lorenz</v>
          </cell>
          <cell r="K244">
            <v>38800</v>
          </cell>
        </row>
        <row r="245">
          <cell r="D245">
            <v>10077542285</v>
          </cell>
          <cell r="E245" t="str">
            <v>SAH</v>
          </cell>
          <cell r="F245" t="str">
            <v>SAH  10077542285</v>
          </cell>
          <cell r="G245" t="str">
            <v>RSV Jänkendorf</v>
          </cell>
          <cell r="H245" t="str">
            <v>Herberge</v>
          </cell>
          <cell r="I245" t="str">
            <v>Carlotta</v>
          </cell>
          <cell r="J245" t="str">
            <v>Herberge   Carlotta</v>
          </cell>
          <cell r="K245">
            <v>38718</v>
          </cell>
        </row>
        <row r="246">
          <cell r="D246">
            <v>98131</v>
          </cell>
          <cell r="E246" t="str">
            <v>NDS</v>
          </cell>
          <cell r="F246" t="str">
            <v>NDS  98131</v>
          </cell>
          <cell r="G246" t="str">
            <v>RCG Hahndorf III</v>
          </cell>
          <cell r="H246" t="str">
            <v>Gatzke</v>
          </cell>
          <cell r="I246" t="str">
            <v>Jannis</v>
          </cell>
          <cell r="J246" t="str">
            <v>Gatzke   Jannis</v>
          </cell>
          <cell r="K246">
            <v>35991</v>
          </cell>
        </row>
        <row r="247">
          <cell r="D247">
            <v>10043828422</v>
          </cell>
          <cell r="E247" t="str">
            <v>NDS</v>
          </cell>
          <cell r="F247" t="str">
            <v>NDS  10043828422</v>
          </cell>
          <cell r="G247" t="str">
            <v>RCG Hahndorf I</v>
          </cell>
          <cell r="H247" t="str">
            <v>Gatzke</v>
          </cell>
          <cell r="I247" t="str">
            <v>Julian</v>
          </cell>
          <cell r="J247" t="str">
            <v>Gatzke   Julian</v>
          </cell>
          <cell r="K247">
            <v>34088</v>
          </cell>
        </row>
        <row r="248">
          <cell r="D248">
            <v>210822</v>
          </cell>
          <cell r="E248" t="str">
            <v>RKB</v>
          </cell>
          <cell r="F248" t="str">
            <v>RKB  210822</v>
          </cell>
          <cell r="G248" t="str">
            <v>RSV Frellstedt II</v>
          </cell>
          <cell r="H248" t="str">
            <v>Gauert</v>
          </cell>
          <cell r="I248" t="str">
            <v>Friedrich</v>
          </cell>
          <cell r="J248" t="str">
            <v>Gauert   Friedrich</v>
          </cell>
          <cell r="K248">
            <v>25931</v>
          </cell>
        </row>
        <row r="249">
          <cell r="D249">
            <v>141787</v>
          </cell>
          <cell r="E249" t="str">
            <v>SAH</v>
          </cell>
          <cell r="F249" t="str">
            <v>SAH  141787</v>
          </cell>
          <cell r="G249" t="str">
            <v>VfH Mücheln</v>
          </cell>
          <cell r="H249" t="str">
            <v>Geck</v>
          </cell>
          <cell r="I249" t="str">
            <v>Jessy</v>
          </cell>
          <cell r="J249" t="str">
            <v>Geck   Jessy</v>
          </cell>
          <cell r="K249">
            <v>33853</v>
          </cell>
        </row>
        <row r="250">
          <cell r="D250">
            <v>10036520177</v>
          </cell>
          <cell r="E250" t="str">
            <v>NDS</v>
          </cell>
          <cell r="F250" t="str">
            <v>NDS  10036520177</v>
          </cell>
          <cell r="G250" t="str">
            <v>RCT Hannover II</v>
          </cell>
          <cell r="H250" t="str">
            <v>Geilert</v>
          </cell>
          <cell r="I250" t="str">
            <v>Manfred</v>
          </cell>
          <cell r="J250" t="str">
            <v>Geilert   Manfred</v>
          </cell>
          <cell r="K250">
            <v>21415</v>
          </cell>
        </row>
        <row r="251">
          <cell r="D251">
            <v>10043828927</v>
          </cell>
          <cell r="E251" t="str">
            <v>RKB</v>
          </cell>
          <cell r="F251" t="str">
            <v>RKB  10043828927</v>
          </cell>
          <cell r="G251" t="str">
            <v>RSV Frellstedt I</v>
          </cell>
          <cell r="H251" t="str">
            <v>Georgi</v>
          </cell>
          <cell r="I251" t="str">
            <v>Daniel</v>
          </cell>
          <cell r="J251" t="str">
            <v>Georgi   Daniel</v>
          </cell>
          <cell r="K251">
            <v>30894</v>
          </cell>
        </row>
        <row r="252">
          <cell r="D252">
            <v>10043816702</v>
          </cell>
          <cell r="E252" t="str">
            <v>RKB</v>
          </cell>
          <cell r="F252" t="str">
            <v>RKB  10043816702</v>
          </cell>
          <cell r="G252" t="str">
            <v>RSV Frellstedt II</v>
          </cell>
          <cell r="H252" t="str">
            <v>Georgi</v>
          </cell>
          <cell r="I252" t="str">
            <v>Florian</v>
          </cell>
          <cell r="J252" t="str">
            <v>Georgi   Florian</v>
          </cell>
          <cell r="K252">
            <v>33655</v>
          </cell>
        </row>
        <row r="253">
          <cell r="D253">
            <v>10043812759</v>
          </cell>
          <cell r="E253" t="str">
            <v>RKB</v>
          </cell>
          <cell r="F253" t="str">
            <v>RKB  10043812759</v>
          </cell>
          <cell r="G253" t="str">
            <v>RSV Bramsche IV</v>
          </cell>
          <cell r="H253" t="str">
            <v>Georgi</v>
          </cell>
          <cell r="I253" t="str">
            <v>Kilian</v>
          </cell>
          <cell r="J253" t="str">
            <v>Georgi   Kilian</v>
          </cell>
          <cell r="K253">
            <v>37667</v>
          </cell>
        </row>
        <row r="254">
          <cell r="D254">
            <v>213185</v>
          </cell>
          <cell r="E254" t="str">
            <v>RKB</v>
          </cell>
          <cell r="F254" t="str">
            <v>RKB  213185</v>
          </cell>
          <cell r="G254" t="str">
            <v>RSV Frellstedt III</v>
          </cell>
          <cell r="H254" t="str">
            <v>Georgi</v>
          </cell>
          <cell r="I254" t="str">
            <v>Marie-Sophie</v>
          </cell>
          <cell r="J254" t="str">
            <v>Georgi   Marie-Sophie</v>
          </cell>
          <cell r="K254">
            <v>34648</v>
          </cell>
        </row>
        <row r="255">
          <cell r="D255">
            <v>10071993885</v>
          </cell>
          <cell r="E255" t="str">
            <v>NDS</v>
          </cell>
          <cell r="F255" t="str">
            <v>NDS  10071993885</v>
          </cell>
          <cell r="G255" t="str">
            <v>RVW Gieboldehausen I</v>
          </cell>
          <cell r="H255" t="str">
            <v>Gerhardy</v>
          </cell>
          <cell r="I255" t="str">
            <v>Jahvis</v>
          </cell>
          <cell r="J255" t="str">
            <v>Gerhardy   Jahvis</v>
          </cell>
          <cell r="K255">
            <v>39738</v>
          </cell>
        </row>
        <row r="256">
          <cell r="D256">
            <v>93834</v>
          </cell>
          <cell r="E256" t="str">
            <v>NDS</v>
          </cell>
          <cell r="F256" t="str">
            <v>NDS  93834</v>
          </cell>
          <cell r="G256" t="str">
            <v>RV Etelsen</v>
          </cell>
          <cell r="H256" t="str">
            <v>Gerken</v>
          </cell>
          <cell r="I256" t="str">
            <v>Jana</v>
          </cell>
          <cell r="J256" t="str">
            <v>Gerken   Jana</v>
          </cell>
          <cell r="K256">
            <v>34597</v>
          </cell>
        </row>
        <row r="257">
          <cell r="D257">
            <v>10090010023</v>
          </cell>
          <cell r="E257" t="str">
            <v>NDS</v>
          </cell>
          <cell r="F257" t="str">
            <v>NDS  10090010023</v>
          </cell>
          <cell r="G257" t="str">
            <v>RVM Bilshausen II</v>
          </cell>
          <cell r="H257" t="str">
            <v>Germer</v>
          </cell>
          <cell r="I257" t="str">
            <v>Joel</v>
          </cell>
          <cell r="J257" t="str">
            <v>Germer   Joel</v>
          </cell>
          <cell r="K257">
            <v>41209</v>
          </cell>
        </row>
        <row r="258">
          <cell r="D258">
            <v>10090010020</v>
          </cell>
          <cell r="E258" t="str">
            <v>RKB</v>
          </cell>
          <cell r="F258" t="str">
            <v>RKB  10090010020</v>
          </cell>
          <cell r="G258" t="str">
            <v>RSV Halle I</v>
          </cell>
          <cell r="H258" t="str">
            <v>Gerth</v>
          </cell>
          <cell r="I258" t="str">
            <v>Lea - Sophie</v>
          </cell>
          <cell r="J258" t="str">
            <v>Gerth   Lea - Sophie</v>
          </cell>
          <cell r="K258">
            <v>39112</v>
          </cell>
        </row>
        <row r="259">
          <cell r="D259">
            <v>213417</v>
          </cell>
          <cell r="E259" t="str">
            <v>RKB</v>
          </cell>
          <cell r="F259" t="str">
            <v>RKB  213417</v>
          </cell>
          <cell r="G259" t="str">
            <v>RSV Halle</v>
          </cell>
          <cell r="H259" t="str">
            <v>Giese</v>
          </cell>
          <cell r="I259" t="str">
            <v>Freya</v>
          </cell>
          <cell r="J259" t="str">
            <v>Giese   Freya</v>
          </cell>
          <cell r="K259">
            <v>34176</v>
          </cell>
        </row>
        <row r="260">
          <cell r="D260">
            <v>216438</v>
          </cell>
          <cell r="E260" t="str">
            <v>RKB</v>
          </cell>
          <cell r="F260" t="str">
            <v>RKB  216438</v>
          </cell>
          <cell r="G260" t="str">
            <v>RSV Frellstedt II a.K.</v>
          </cell>
          <cell r="H260" t="str">
            <v>Giesecke</v>
          </cell>
          <cell r="I260" t="str">
            <v>Sören</v>
          </cell>
          <cell r="J260" t="str">
            <v>Giesecke   Sören</v>
          </cell>
          <cell r="K260">
            <v>36840</v>
          </cell>
        </row>
        <row r="261">
          <cell r="D261">
            <v>213418</v>
          </cell>
          <cell r="E261" t="str">
            <v>RKB</v>
          </cell>
          <cell r="F261" t="str">
            <v>RKB  213418</v>
          </cell>
          <cell r="G261" t="str">
            <v>RSV Halle</v>
          </cell>
          <cell r="H261" t="str">
            <v>Göb</v>
          </cell>
          <cell r="I261" t="str">
            <v>Madita</v>
          </cell>
          <cell r="J261" t="str">
            <v>Göb   Madita</v>
          </cell>
          <cell r="K261">
            <v>34193</v>
          </cell>
        </row>
        <row r="262">
          <cell r="D262">
            <v>10043821752</v>
          </cell>
          <cell r="E262" t="str">
            <v>NDS</v>
          </cell>
          <cell r="F262" t="str">
            <v>NDS  10043821752</v>
          </cell>
          <cell r="G262" t="str">
            <v>RVT Aschendorf I</v>
          </cell>
          <cell r="H262" t="str">
            <v>Godewerth</v>
          </cell>
          <cell r="I262" t="str">
            <v>Jonas</v>
          </cell>
          <cell r="J262" t="str">
            <v>Godewerth   Jonas</v>
          </cell>
          <cell r="K262">
            <v>32254</v>
          </cell>
        </row>
        <row r="263">
          <cell r="D263">
            <v>10046117067</v>
          </cell>
          <cell r="E263" t="str">
            <v>BRE</v>
          </cell>
          <cell r="F263" t="str">
            <v>BRE  10046117067</v>
          </cell>
          <cell r="G263" t="str">
            <v>RVS Oberneuland II</v>
          </cell>
          <cell r="H263" t="str">
            <v>Goldbecker</v>
          </cell>
          <cell r="I263" t="str">
            <v>Rufus</v>
          </cell>
          <cell r="J263" t="str">
            <v>Goldbecker   Rufus</v>
          </cell>
          <cell r="K263">
            <v>36306</v>
          </cell>
        </row>
        <row r="264">
          <cell r="D264">
            <v>98149</v>
          </cell>
          <cell r="E264" t="str">
            <v>NDS</v>
          </cell>
          <cell r="F264" t="str">
            <v>NDS  98149</v>
          </cell>
          <cell r="G264" t="str">
            <v>RVT Aschendorf</v>
          </cell>
          <cell r="H264" t="str">
            <v>Gonsalves Rebeiso</v>
          </cell>
          <cell r="I264" t="str">
            <v>Micael</v>
          </cell>
          <cell r="J264" t="str">
            <v>Gonsalves Rebeiso   Micael</v>
          </cell>
          <cell r="K264">
            <v>33970</v>
          </cell>
        </row>
        <row r="265">
          <cell r="D265">
            <v>10014336681</v>
          </cell>
          <cell r="E265" t="str">
            <v>NRW</v>
          </cell>
          <cell r="F265" t="str">
            <v>NRW  10014336681</v>
          </cell>
          <cell r="G265" t="str">
            <v>RSVB Leeden I</v>
          </cell>
          <cell r="H265" t="str">
            <v>Göpfert</v>
          </cell>
          <cell r="I265" t="str">
            <v>Thorsten</v>
          </cell>
          <cell r="J265" t="str">
            <v>Göpfert   Thorsten</v>
          </cell>
          <cell r="K265">
            <v>33117</v>
          </cell>
        </row>
        <row r="266">
          <cell r="D266">
            <v>216498</v>
          </cell>
          <cell r="E266" t="str">
            <v>RKB</v>
          </cell>
          <cell r="F266" t="str">
            <v>RKB  216498</v>
          </cell>
          <cell r="G266" t="str">
            <v>RSV Frellstedt II </v>
          </cell>
          <cell r="H266" t="str">
            <v>Goslar</v>
          </cell>
          <cell r="I266" t="str">
            <v>Adriana</v>
          </cell>
          <cell r="J266" t="str">
            <v>Goslar   Adriana</v>
          </cell>
          <cell r="K266">
            <v>37951</v>
          </cell>
        </row>
        <row r="267">
          <cell r="D267">
            <v>10107719995</v>
          </cell>
          <cell r="E267" t="str">
            <v>NRW</v>
          </cell>
          <cell r="F267" t="str">
            <v>NRW  10107719995</v>
          </cell>
          <cell r="G267" t="str">
            <v>SG Suderwich I</v>
          </cell>
          <cell r="H267" t="str">
            <v>Göttken</v>
          </cell>
          <cell r="I267" t="str">
            <v>Erik</v>
          </cell>
          <cell r="J267" t="str">
            <v>Göttken   Erik</v>
          </cell>
          <cell r="K267">
            <v>40740</v>
          </cell>
        </row>
        <row r="268">
          <cell r="D268">
            <v>81163</v>
          </cell>
          <cell r="E268" t="str">
            <v>MEV</v>
          </cell>
          <cell r="F268" t="str">
            <v>MEV  81163</v>
          </cell>
          <cell r="G268" t="str">
            <v>SVW Lüblow</v>
          </cell>
          <cell r="H268" t="str">
            <v>Göttsching</v>
          </cell>
          <cell r="I268" t="str">
            <v>Marius</v>
          </cell>
          <cell r="J268" t="str">
            <v>Göttsching   Marius</v>
          </cell>
          <cell r="K268">
            <v>35749</v>
          </cell>
        </row>
        <row r="269">
          <cell r="D269">
            <v>211545</v>
          </cell>
          <cell r="E269" t="str">
            <v>RKB</v>
          </cell>
          <cell r="F269" t="str">
            <v>RKB  211545</v>
          </cell>
          <cell r="G269" t="str">
            <v>SVE Oldenburg I</v>
          </cell>
          <cell r="H269" t="str">
            <v>Gottschling</v>
          </cell>
          <cell r="I269" t="str">
            <v>Jürgen</v>
          </cell>
          <cell r="J269" t="str">
            <v>Gottschling   Jürgen</v>
          </cell>
          <cell r="K269">
            <v>16249</v>
          </cell>
        </row>
        <row r="270">
          <cell r="D270">
            <v>99024</v>
          </cell>
          <cell r="E270" t="str">
            <v>NDS</v>
          </cell>
          <cell r="F270" t="str">
            <v>NDS  99024</v>
          </cell>
          <cell r="G270" t="str">
            <v>RVS Obernfeld II </v>
          </cell>
          <cell r="H270" t="str">
            <v>Gottsknecht</v>
          </cell>
          <cell r="I270" t="str">
            <v>Lernie</v>
          </cell>
          <cell r="J270" t="str">
            <v>Gottsknecht   Lernie</v>
          </cell>
          <cell r="K270">
            <v>38469</v>
          </cell>
        </row>
        <row r="271">
          <cell r="D271">
            <v>99025</v>
          </cell>
          <cell r="E271" t="str">
            <v>NDS</v>
          </cell>
          <cell r="F271" t="str">
            <v>NDS  99025</v>
          </cell>
          <cell r="G271" t="str">
            <v>RVS Obernfeld II </v>
          </cell>
          <cell r="H271" t="str">
            <v>Gottsknecht</v>
          </cell>
          <cell r="I271" t="str">
            <v>Rosalie</v>
          </cell>
          <cell r="J271" t="str">
            <v>Gottsknecht   Rosalie</v>
          </cell>
          <cell r="K271">
            <v>39450</v>
          </cell>
        </row>
        <row r="272">
          <cell r="D272">
            <v>10043813567</v>
          </cell>
          <cell r="E272" t="str">
            <v>RKB</v>
          </cell>
          <cell r="F272" t="str">
            <v>RKB  10043813567</v>
          </cell>
          <cell r="G272" t="str">
            <v>RSV Bramsche I</v>
          </cell>
          <cell r="H272" t="str">
            <v>Goy</v>
          </cell>
          <cell r="I272" t="str">
            <v>Marcel</v>
          </cell>
          <cell r="J272" t="str">
            <v>Goy   Marcel</v>
          </cell>
          <cell r="K272">
            <v>34626</v>
          </cell>
        </row>
        <row r="273">
          <cell r="D273">
            <v>214306</v>
          </cell>
          <cell r="E273" t="str">
            <v>RKB</v>
          </cell>
          <cell r="F273" t="str">
            <v>RKB  214306</v>
          </cell>
          <cell r="G273" t="str">
            <v>RSV Frellstedt II</v>
          </cell>
          <cell r="H273" t="str">
            <v>Grabenhorst</v>
          </cell>
          <cell r="I273" t="str">
            <v>Ann-Sophie</v>
          </cell>
          <cell r="J273" t="str">
            <v>Grabenhorst   Ann-Sophie</v>
          </cell>
          <cell r="K273">
            <v>35830</v>
          </cell>
        </row>
        <row r="274">
          <cell r="D274">
            <v>213190</v>
          </cell>
          <cell r="E274" t="str">
            <v>RKB</v>
          </cell>
          <cell r="F274" t="str">
            <v>RKB  213190</v>
          </cell>
          <cell r="G274" t="str">
            <v>RSV Frellstedt</v>
          </cell>
          <cell r="H274" t="str">
            <v>Grabenhorst</v>
          </cell>
          <cell r="I274" t="str">
            <v>Isabell</v>
          </cell>
          <cell r="J274" t="str">
            <v>Grabenhorst   Isabell</v>
          </cell>
          <cell r="K274">
            <v>34720</v>
          </cell>
        </row>
        <row r="275">
          <cell r="D275">
            <v>43247</v>
          </cell>
          <cell r="E275" t="str">
            <v>BRA</v>
          </cell>
          <cell r="F275" t="str">
            <v>BRA  43247</v>
          </cell>
          <cell r="G275" t="str">
            <v>LRV Cottbus I</v>
          </cell>
          <cell r="H275" t="str">
            <v>Grabia</v>
          </cell>
          <cell r="I275" t="str">
            <v>Sebastian</v>
          </cell>
          <cell r="J275" t="str">
            <v>Grabia   Sebastian</v>
          </cell>
          <cell r="K275">
            <v>35117</v>
          </cell>
        </row>
        <row r="276">
          <cell r="D276">
            <v>42304</v>
          </cell>
          <cell r="E276" t="str">
            <v>BRA</v>
          </cell>
          <cell r="F276" t="str">
            <v>BRA  42304</v>
          </cell>
          <cell r="G276" t="str">
            <v>LRV Cottbus II</v>
          </cell>
          <cell r="H276" t="str">
            <v>Grabia</v>
          </cell>
          <cell r="I276" t="str">
            <v>Sebastian</v>
          </cell>
          <cell r="J276" t="str">
            <v>Grabia   Sebastian</v>
          </cell>
          <cell r="K276">
            <v>35117</v>
          </cell>
        </row>
        <row r="277">
          <cell r="D277">
            <v>142116</v>
          </cell>
          <cell r="E277" t="str">
            <v>SAH</v>
          </cell>
          <cell r="F277" t="str">
            <v>SAH  142116</v>
          </cell>
          <cell r="G277" t="str">
            <v>Tollwitzer RSV</v>
          </cell>
          <cell r="H277" t="str">
            <v>Graeßner</v>
          </cell>
          <cell r="I277" t="str">
            <v>Helen</v>
          </cell>
          <cell r="J277" t="str">
            <v>Graeßner   Helen</v>
          </cell>
          <cell r="K277">
            <v>36952</v>
          </cell>
        </row>
        <row r="278">
          <cell r="D278">
            <v>93136</v>
          </cell>
          <cell r="E278" t="str">
            <v>NDS</v>
          </cell>
          <cell r="F278" t="str">
            <v>NDS  93136</v>
          </cell>
          <cell r="G278" t="str">
            <v>RVGR Oker II</v>
          </cell>
          <cell r="H278" t="str">
            <v>Grazawski</v>
          </cell>
          <cell r="I278" t="str">
            <v>Arthur</v>
          </cell>
          <cell r="J278" t="str">
            <v>Grazawski   Arthur</v>
          </cell>
          <cell r="K278">
            <v>32839</v>
          </cell>
        </row>
        <row r="279">
          <cell r="D279">
            <v>77078</v>
          </cell>
          <cell r="E279" t="str">
            <v>HES</v>
          </cell>
          <cell r="F279" t="str">
            <v>HES  77078</v>
          </cell>
          <cell r="G279" t="str">
            <v>SV Eberstadt</v>
          </cell>
          <cell r="H279" t="str">
            <v>Grebe</v>
          </cell>
          <cell r="I279" t="str">
            <v>Leonard</v>
          </cell>
          <cell r="J279" t="str">
            <v>Grebe   Leonard</v>
          </cell>
          <cell r="K279">
            <v>35345</v>
          </cell>
        </row>
        <row r="280">
          <cell r="D280">
            <v>10090010038</v>
          </cell>
          <cell r="E280" t="str">
            <v>NDS</v>
          </cell>
          <cell r="F280" t="str">
            <v>NDS  10090010038</v>
          </cell>
          <cell r="G280" t="str">
            <v>RVS Obernfeld I</v>
          </cell>
          <cell r="H280" t="str">
            <v>Gremmler</v>
          </cell>
          <cell r="I280" t="str">
            <v>Miley</v>
          </cell>
          <cell r="J280" t="str">
            <v>Gremmler   Miley</v>
          </cell>
          <cell r="K280">
            <v>40888</v>
          </cell>
        </row>
        <row r="281">
          <cell r="D281">
            <v>51124</v>
          </cell>
          <cell r="E281" t="str">
            <v>BRE</v>
          </cell>
          <cell r="F281" t="str">
            <v>BRE  51124</v>
          </cell>
          <cell r="G281" t="str">
            <v>RVS Oberneuland a.K.</v>
          </cell>
          <cell r="H281" t="str">
            <v>Griehl</v>
          </cell>
          <cell r="I281" t="str">
            <v>David</v>
          </cell>
          <cell r="J281" t="str">
            <v>Griehl   David</v>
          </cell>
          <cell r="K281">
            <v>37263</v>
          </cell>
        </row>
        <row r="282">
          <cell r="D282">
            <v>10049151294</v>
          </cell>
          <cell r="E282" t="str">
            <v>BRE</v>
          </cell>
          <cell r="F282" t="str">
            <v>BRE  10049151294</v>
          </cell>
          <cell r="G282" t="str">
            <v>RVS Oberneuland</v>
          </cell>
          <cell r="H282" t="str">
            <v>Griehl</v>
          </cell>
          <cell r="I282" t="str">
            <v>Marius</v>
          </cell>
          <cell r="J282" t="str">
            <v>Griehl   Marius</v>
          </cell>
          <cell r="K282">
            <v>36262</v>
          </cell>
        </row>
        <row r="283">
          <cell r="D283">
            <v>93129</v>
          </cell>
          <cell r="E283" t="str">
            <v>NDS</v>
          </cell>
          <cell r="F283" t="str">
            <v>NDS  93129</v>
          </cell>
          <cell r="G283" t="str">
            <v>RCG Hahndorf II</v>
          </cell>
          <cell r="H283" t="str">
            <v>Griese</v>
          </cell>
          <cell r="I283" t="str">
            <v>Johannes</v>
          </cell>
          <cell r="J283" t="str">
            <v>Griese   Johannes</v>
          </cell>
          <cell r="K283">
            <v>33118</v>
          </cell>
        </row>
        <row r="284">
          <cell r="D284">
            <v>75946</v>
          </cell>
          <cell r="E284" t="str">
            <v>HES</v>
          </cell>
          <cell r="F284" t="str">
            <v>HES  75946</v>
          </cell>
          <cell r="G284" t="str">
            <v>SV Eberstadt</v>
          </cell>
          <cell r="H284" t="str">
            <v>Grießmann</v>
          </cell>
          <cell r="I284" t="str">
            <v>Yann</v>
          </cell>
          <cell r="J284" t="str">
            <v>Grießmann   Yann</v>
          </cell>
          <cell r="K284">
            <v>35324</v>
          </cell>
        </row>
        <row r="285">
          <cell r="D285">
            <v>10051775449</v>
          </cell>
          <cell r="E285" t="str">
            <v>NDS</v>
          </cell>
          <cell r="F285" t="str">
            <v>NDS  10051775449</v>
          </cell>
          <cell r="G285" t="str">
            <v>RVW Gieboldehausen II</v>
          </cell>
          <cell r="H285" t="str">
            <v>Grobecker</v>
          </cell>
          <cell r="I285" t="str">
            <v>Dirk</v>
          </cell>
          <cell r="J285" t="str">
            <v>Grobecker   Dirk</v>
          </cell>
          <cell r="K285">
            <v>27516</v>
          </cell>
        </row>
        <row r="286">
          <cell r="D286">
            <v>10071995909</v>
          </cell>
          <cell r="E286" t="str">
            <v>NDS</v>
          </cell>
          <cell r="F286" t="str">
            <v>NDS  10071995909</v>
          </cell>
          <cell r="G286" t="str">
            <v>RVW Gieboldehausen I U17</v>
          </cell>
          <cell r="H286" t="str">
            <v>Grobecker</v>
          </cell>
          <cell r="I286" t="str">
            <v>Nicklas-Julien</v>
          </cell>
          <cell r="J286" t="str">
            <v>Grobecker   Nicklas-Julien</v>
          </cell>
          <cell r="K286">
            <v>40007</v>
          </cell>
        </row>
        <row r="287">
          <cell r="D287">
            <v>93616</v>
          </cell>
          <cell r="E287" t="str">
            <v>NDS</v>
          </cell>
          <cell r="F287" t="str">
            <v>NDS  93616</v>
          </cell>
          <cell r="G287" t="str">
            <v>RVM Bilshausen</v>
          </cell>
          <cell r="H287" t="str">
            <v>Grobecker</v>
          </cell>
          <cell r="I287" t="str">
            <v>Nico</v>
          </cell>
          <cell r="J287" t="str">
            <v>Grobecker   Nico</v>
          </cell>
          <cell r="K287">
            <v>34150</v>
          </cell>
        </row>
        <row r="288">
          <cell r="D288">
            <v>42308</v>
          </cell>
          <cell r="E288" t="str">
            <v>BRA</v>
          </cell>
          <cell r="F288" t="str">
            <v>BRA  42308</v>
          </cell>
          <cell r="G288" t="str">
            <v>RSV Großkoschen</v>
          </cell>
          <cell r="H288" t="str">
            <v>Gröger</v>
          </cell>
          <cell r="I288" t="str">
            <v>Martin</v>
          </cell>
          <cell r="J288" t="str">
            <v>Gröger   Martin</v>
          </cell>
          <cell r="K288">
            <v>34024</v>
          </cell>
        </row>
        <row r="289">
          <cell r="D289">
            <v>10036508457</v>
          </cell>
          <cell r="E289" t="str">
            <v>HES</v>
          </cell>
          <cell r="F289" t="str">
            <v>HES  10036508457</v>
          </cell>
          <cell r="G289" t="str">
            <v>RSV Krofdorf</v>
          </cell>
          <cell r="H289" t="str">
            <v>Grolle</v>
          </cell>
          <cell r="I289" t="str">
            <v>Finn-Leven</v>
          </cell>
          <cell r="J289" t="str">
            <v>Grolle   Finn-Leven</v>
          </cell>
          <cell r="K289">
            <v>37990</v>
          </cell>
        </row>
        <row r="290">
          <cell r="D290">
            <v>10114772303</v>
          </cell>
          <cell r="E290" t="str">
            <v>RKB</v>
          </cell>
          <cell r="F290" t="str">
            <v>RKB  10114772303</v>
          </cell>
          <cell r="G290" t="str">
            <v>RKB Wetzlar</v>
          </cell>
          <cell r="H290" t="str">
            <v>Jacob</v>
          </cell>
          <cell r="I290" t="str">
            <v>Caroline</v>
          </cell>
          <cell r="J290" t="str">
            <v>Jacob   Caroline</v>
          </cell>
          <cell r="K290">
            <v>38718</v>
          </cell>
        </row>
        <row r="291">
          <cell r="D291">
            <v>10043837516</v>
          </cell>
          <cell r="E291" t="str">
            <v>RKB</v>
          </cell>
          <cell r="F291" t="str">
            <v>RKB  10043837516</v>
          </cell>
          <cell r="G291" t="str">
            <v>RKB Wetzlar</v>
          </cell>
          <cell r="H291" t="str">
            <v>Braun</v>
          </cell>
          <cell r="I291" t="str">
            <v>Victoria</v>
          </cell>
          <cell r="J291" t="str">
            <v>Braun   Victoria</v>
          </cell>
          <cell r="K291">
            <v>38718</v>
          </cell>
        </row>
        <row r="292">
          <cell r="D292">
            <v>210824</v>
          </cell>
          <cell r="E292" t="str">
            <v>RKB</v>
          </cell>
          <cell r="F292" t="str">
            <v>RKB  210824</v>
          </cell>
          <cell r="G292" t="str">
            <v>RSV Frellstedt III</v>
          </cell>
          <cell r="H292" t="str">
            <v>Groß</v>
          </cell>
          <cell r="I292" t="str">
            <v>Christoph</v>
          </cell>
          <cell r="J292" t="str">
            <v>Groß   Christoph</v>
          </cell>
          <cell r="K292">
            <v>24207</v>
          </cell>
        </row>
        <row r="293">
          <cell r="D293">
            <v>214759</v>
          </cell>
          <cell r="E293" t="str">
            <v>RKB</v>
          </cell>
          <cell r="F293" t="str">
            <v>RKB  214759</v>
          </cell>
          <cell r="G293" t="str">
            <v>RSV Frellstedt VI</v>
          </cell>
          <cell r="H293" t="str">
            <v>Groß</v>
          </cell>
          <cell r="I293" t="str">
            <v>Swantje</v>
          </cell>
          <cell r="J293" t="str">
            <v>Groß   Swantje</v>
          </cell>
          <cell r="K293">
            <v>36159</v>
          </cell>
        </row>
        <row r="294">
          <cell r="D294">
            <v>90315</v>
          </cell>
          <cell r="E294" t="str">
            <v>NDS</v>
          </cell>
          <cell r="F294" t="str">
            <v>NDS  90315</v>
          </cell>
          <cell r="G294" t="str">
            <v>RCT Hannover II</v>
          </cell>
          <cell r="H294" t="str">
            <v>Grote</v>
          </cell>
          <cell r="I294" t="str">
            <v>Jens</v>
          </cell>
          <cell r="J294" t="str">
            <v>Grote   Jens</v>
          </cell>
          <cell r="K294">
            <v>24985</v>
          </cell>
        </row>
        <row r="295">
          <cell r="D295">
            <v>95291</v>
          </cell>
          <cell r="E295" t="str">
            <v>NDS</v>
          </cell>
          <cell r="F295" t="str">
            <v>NDS  95291</v>
          </cell>
          <cell r="G295" t="str">
            <v>RCG Hahndorf </v>
          </cell>
          <cell r="H295" t="str">
            <v>Günther</v>
          </cell>
          <cell r="I295" t="str">
            <v>Richard</v>
          </cell>
          <cell r="J295" t="str">
            <v>Günther   Richard</v>
          </cell>
          <cell r="K295">
            <v>36694</v>
          </cell>
        </row>
        <row r="296">
          <cell r="D296">
            <v>570410</v>
          </cell>
          <cell r="E296" t="str">
            <v>HES</v>
          </cell>
          <cell r="F296" t="str">
            <v>HES  570410</v>
          </cell>
          <cell r="G296" t="str">
            <v>RSG Ginsheim I</v>
          </cell>
          <cell r="H296" t="str">
            <v>Guthmann</v>
          </cell>
          <cell r="I296" t="str">
            <v>Klara</v>
          </cell>
          <cell r="J296" t="str">
            <v>Guthmann   Klara</v>
          </cell>
          <cell r="K296">
            <v>37557</v>
          </cell>
        </row>
        <row r="297">
          <cell r="D297">
            <v>98380</v>
          </cell>
          <cell r="E297" t="str">
            <v>NDS</v>
          </cell>
          <cell r="F297" t="str">
            <v>NDS  98380</v>
          </cell>
          <cell r="G297" t="str">
            <v>RSVL Gifhorn I</v>
          </cell>
          <cell r="H297" t="str">
            <v>Haagn</v>
          </cell>
          <cell r="I297" t="str">
            <v>Nils</v>
          </cell>
          <cell r="J297" t="str">
            <v>Haagn   Nils</v>
          </cell>
          <cell r="K297">
            <v>36040</v>
          </cell>
        </row>
        <row r="298">
          <cell r="D298">
            <v>76163</v>
          </cell>
          <cell r="E298" t="str">
            <v>HES</v>
          </cell>
          <cell r="F298" t="str">
            <v>HES  76163</v>
          </cell>
          <cell r="G298" t="str">
            <v>RSV Kostheim II</v>
          </cell>
          <cell r="H298" t="str">
            <v>Haas</v>
          </cell>
          <cell r="I298" t="str">
            <v>Jasmin</v>
          </cell>
          <cell r="J298" t="str">
            <v>Haas   Jasmin</v>
          </cell>
          <cell r="K298">
            <v>34568</v>
          </cell>
        </row>
        <row r="299">
          <cell r="D299">
            <v>10135864547</v>
          </cell>
          <cell r="E299" t="str">
            <v>RKB</v>
          </cell>
          <cell r="F299" t="str">
            <v>RKB  10135864547</v>
          </cell>
          <cell r="G299" t="str">
            <v>RSV Frellstedt II U15</v>
          </cell>
          <cell r="H299" t="str">
            <v>Haberling</v>
          </cell>
          <cell r="I299" t="str">
            <v>Fiona</v>
          </cell>
          <cell r="J299" t="str">
            <v>Haberling   Fiona</v>
          </cell>
          <cell r="K299">
            <v>41247</v>
          </cell>
        </row>
        <row r="300">
          <cell r="D300">
            <v>210872</v>
          </cell>
          <cell r="E300" t="str">
            <v>RKB</v>
          </cell>
          <cell r="F300" t="str">
            <v>RKB  210872</v>
          </cell>
          <cell r="G300" t="str">
            <v>RSV Halle V</v>
          </cell>
          <cell r="H300" t="str">
            <v>Hägermann-Ihlo</v>
          </cell>
          <cell r="I300" t="str">
            <v>Tina</v>
          </cell>
          <cell r="J300" t="str">
            <v>Hägermann-Ihlo   Tina</v>
          </cell>
          <cell r="K300">
            <v>28037</v>
          </cell>
        </row>
        <row r="301">
          <cell r="D301">
            <v>99006</v>
          </cell>
          <cell r="E301" t="str">
            <v>NDS</v>
          </cell>
          <cell r="F301" t="str">
            <v>NDS  99006</v>
          </cell>
          <cell r="G301" t="str">
            <v>RSVL Gifhorn IV a.K. </v>
          </cell>
          <cell r="H301" t="str">
            <v>Hahn</v>
          </cell>
          <cell r="I301" t="str">
            <v>Jannes</v>
          </cell>
          <cell r="J301" t="str">
            <v>Hahn   Jannes</v>
          </cell>
          <cell r="K301">
            <v>35666</v>
          </cell>
        </row>
        <row r="302">
          <cell r="D302">
            <v>93833</v>
          </cell>
          <cell r="E302" t="str">
            <v>NDS</v>
          </cell>
          <cell r="F302" t="str">
            <v>NDS  93833</v>
          </cell>
          <cell r="G302" t="str">
            <v>RV Etelsen</v>
          </cell>
          <cell r="H302" t="str">
            <v>Hahnel</v>
          </cell>
          <cell r="I302" t="str">
            <v>Christine</v>
          </cell>
          <cell r="J302" t="str">
            <v>Hahnel   Christine</v>
          </cell>
          <cell r="K302">
            <v>34898</v>
          </cell>
        </row>
        <row r="303">
          <cell r="D303">
            <v>10046173091</v>
          </cell>
          <cell r="E303" t="str">
            <v>SAC</v>
          </cell>
          <cell r="F303" t="str">
            <v>SAC  10046173091</v>
          </cell>
          <cell r="G303" t="str">
            <v>SV Eula I</v>
          </cell>
          <cell r="H303" t="str">
            <v>Hähnel</v>
          </cell>
          <cell r="I303" t="str">
            <v>Timon</v>
          </cell>
          <cell r="J303" t="str">
            <v>Hähnel   Timon</v>
          </cell>
          <cell r="K303">
            <v>38322</v>
          </cell>
        </row>
        <row r="304">
          <cell r="D304">
            <v>42018</v>
          </cell>
          <cell r="E304" t="str">
            <v>BRA</v>
          </cell>
          <cell r="F304" t="str">
            <v>BRA  42018</v>
          </cell>
          <cell r="G304" t="str">
            <v>RSV Großkoschen</v>
          </cell>
          <cell r="H304" t="str">
            <v>Hahnewald</v>
          </cell>
          <cell r="I304" t="str">
            <v>Patrick</v>
          </cell>
          <cell r="J304" t="str">
            <v>Hahnewald   Patrick</v>
          </cell>
          <cell r="K304">
            <v>33646</v>
          </cell>
        </row>
        <row r="305">
          <cell r="D305">
            <v>10050481915</v>
          </cell>
          <cell r="E305" t="str">
            <v>RKB</v>
          </cell>
          <cell r="F305" t="str">
            <v>RKB  10050481915</v>
          </cell>
          <cell r="G305" t="str">
            <v>RSV Halle I  </v>
          </cell>
          <cell r="H305" t="str">
            <v>Halbe</v>
          </cell>
          <cell r="I305" t="str">
            <v>Mirko</v>
          </cell>
          <cell r="J305" t="str">
            <v>Halbe   Mirko</v>
          </cell>
          <cell r="K305">
            <v>36171</v>
          </cell>
        </row>
        <row r="306">
          <cell r="D306">
            <v>210827</v>
          </cell>
          <cell r="E306" t="str">
            <v>RKB</v>
          </cell>
          <cell r="F306" t="str">
            <v>RKB  210827</v>
          </cell>
          <cell r="G306" t="str">
            <v>RSV Frellstedt</v>
          </cell>
          <cell r="H306" t="str">
            <v>Hammer</v>
          </cell>
          <cell r="I306" t="str">
            <v>Sabine</v>
          </cell>
          <cell r="J306" t="str">
            <v>Hammer   Sabine</v>
          </cell>
          <cell r="K306">
            <v>26673</v>
          </cell>
        </row>
        <row r="307">
          <cell r="D307">
            <v>10049997824</v>
          </cell>
          <cell r="E307" t="str">
            <v>BRA</v>
          </cell>
          <cell r="F307" t="str">
            <v>BRA  10049997824</v>
          </cell>
          <cell r="G307" t="str">
            <v>RSV Großkoschen</v>
          </cell>
          <cell r="H307" t="str">
            <v>Hänel</v>
          </cell>
          <cell r="I307" t="str">
            <v>Leander</v>
          </cell>
          <cell r="J307" t="str">
            <v>Hänel   Leander</v>
          </cell>
          <cell r="K307">
            <v>38545</v>
          </cell>
        </row>
        <row r="308">
          <cell r="D308">
            <v>95269</v>
          </cell>
          <cell r="E308" t="str">
            <v>NDS</v>
          </cell>
          <cell r="F308" t="str">
            <v>NDS  95269</v>
          </cell>
          <cell r="G308" t="str">
            <v>RVT Aschendorf II</v>
          </cell>
          <cell r="H308" t="str">
            <v>Hanneforth</v>
          </cell>
          <cell r="I308" t="str">
            <v>Sam</v>
          </cell>
          <cell r="J308" t="str">
            <v>Hanneforth   Sam</v>
          </cell>
          <cell r="K308">
            <v>36962</v>
          </cell>
        </row>
        <row r="309">
          <cell r="D309">
            <v>10084244279</v>
          </cell>
          <cell r="E309" t="str">
            <v>NDS</v>
          </cell>
          <cell r="F309" t="str">
            <v>NDS  10084244279</v>
          </cell>
          <cell r="G309" t="str">
            <v>RVA Rollshausen I</v>
          </cell>
          <cell r="H309" t="str">
            <v>Hänsgen</v>
          </cell>
          <cell r="I309" t="str">
            <v>Finn</v>
          </cell>
          <cell r="J309" t="str">
            <v>Hänsgen   Finn</v>
          </cell>
          <cell r="K309">
            <v>40091</v>
          </cell>
        </row>
        <row r="310">
          <cell r="D310">
            <v>10111306874</v>
          </cell>
          <cell r="E310" t="str">
            <v>RKB</v>
          </cell>
          <cell r="F310" t="str">
            <v>RKB  10111306874</v>
          </cell>
          <cell r="G310" t="str">
            <v>RSV Frellstedt I U13</v>
          </cell>
          <cell r="H310" t="str">
            <v>Hanssen</v>
          </cell>
          <cell r="I310" t="str">
            <v>Rieke</v>
          </cell>
          <cell r="J310" t="str">
            <v>Hanssen   Rieke</v>
          </cell>
          <cell r="K310">
            <v>41067</v>
          </cell>
        </row>
        <row r="311">
          <cell r="D311">
            <v>10043819328</v>
          </cell>
          <cell r="E311" t="str">
            <v>RKB</v>
          </cell>
          <cell r="F311" t="str">
            <v>RKB  10043819328</v>
          </cell>
          <cell r="G311" t="str">
            <v>RSV Bramsche V</v>
          </cell>
          <cell r="H311" t="str">
            <v>Harms</v>
          </cell>
          <cell r="I311" t="str">
            <v>Salim</v>
          </cell>
          <cell r="J311" t="str">
            <v>Harms   Salim</v>
          </cell>
          <cell r="K311">
            <v>36657</v>
          </cell>
        </row>
        <row r="312">
          <cell r="D312">
            <v>10043832967</v>
          </cell>
          <cell r="E312" t="str">
            <v>RKB</v>
          </cell>
          <cell r="F312" t="str">
            <v>RKB  10043832967</v>
          </cell>
          <cell r="G312" t="str">
            <v>RSV Frellstedt II</v>
          </cell>
          <cell r="H312" t="str">
            <v>Hartge</v>
          </cell>
          <cell r="I312" t="str">
            <v>Hanna</v>
          </cell>
          <cell r="J312" t="str">
            <v>Hartge   Hanna</v>
          </cell>
          <cell r="K312">
            <v>39360</v>
          </cell>
        </row>
        <row r="313">
          <cell r="D313">
            <v>98335</v>
          </cell>
          <cell r="E313" t="str">
            <v>NDS</v>
          </cell>
          <cell r="F313" t="str">
            <v>NDS  98335</v>
          </cell>
          <cell r="G313" t="str">
            <v>RV Etelsen</v>
          </cell>
          <cell r="H313" t="str">
            <v>Hartgen</v>
          </cell>
          <cell r="I313" t="str">
            <v>Hilke</v>
          </cell>
          <cell r="J313" t="str">
            <v>Hartgen   Hilke</v>
          </cell>
          <cell r="K313">
            <v>35191</v>
          </cell>
        </row>
        <row r="314">
          <cell r="D314">
            <v>10090010011</v>
          </cell>
          <cell r="E314" t="str">
            <v>NDS</v>
          </cell>
          <cell r="F314" t="str">
            <v>NDS  10090010011</v>
          </cell>
          <cell r="G314" t="str">
            <v>RVA Rollshausen I</v>
          </cell>
          <cell r="H314" t="str">
            <v>Hartmann</v>
          </cell>
          <cell r="I314" t="str">
            <v>Lars</v>
          </cell>
          <cell r="J314" t="str">
            <v>Hartmann   Lars</v>
          </cell>
          <cell r="K314">
            <v>36224</v>
          </cell>
        </row>
        <row r="315">
          <cell r="D315">
            <v>95560</v>
          </cell>
          <cell r="E315" t="str">
            <v>NDS</v>
          </cell>
          <cell r="F315" t="str">
            <v>NDS  95560</v>
          </cell>
          <cell r="G315" t="str">
            <v>RVA Rollshausen </v>
          </cell>
          <cell r="H315" t="str">
            <v>Hase</v>
          </cell>
          <cell r="I315" t="str">
            <v>Philipp</v>
          </cell>
          <cell r="J315" t="str">
            <v>Hase   Philipp</v>
          </cell>
          <cell r="K315">
            <v>35465</v>
          </cell>
        </row>
        <row r="316">
          <cell r="D316">
            <v>213385</v>
          </cell>
          <cell r="E316" t="str">
            <v>RKB</v>
          </cell>
          <cell r="F316" t="str">
            <v>RKB  213385</v>
          </cell>
          <cell r="G316" t="str">
            <v>SC Woltringhausen</v>
          </cell>
          <cell r="H316" t="str">
            <v>Haßfeld</v>
          </cell>
          <cell r="I316" t="str">
            <v>Silja-Britt</v>
          </cell>
          <cell r="J316" t="str">
            <v>Haßfeld   Silja-Britt</v>
          </cell>
          <cell r="K316">
            <v>33526</v>
          </cell>
        </row>
        <row r="317">
          <cell r="D317">
            <v>10090980021</v>
          </cell>
          <cell r="E317" t="str">
            <v>HES</v>
          </cell>
          <cell r="F317" t="str">
            <v>HES  10090980021</v>
          </cell>
          <cell r="G317" t="str">
            <v>RSV Krofdorf</v>
          </cell>
          <cell r="H317" t="str">
            <v>Häuser</v>
          </cell>
          <cell r="I317" t="str">
            <v>Jaris</v>
          </cell>
          <cell r="J317" t="str">
            <v>Häuser   Jaris</v>
          </cell>
          <cell r="K317">
            <v>40323</v>
          </cell>
        </row>
        <row r="318">
          <cell r="D318">
            <v>10091696205</v>
          </cell>
          <cell r="E318" t="str">
            <v>NDS</v>
          </cell>
          <cell r="F318" t="str">
            <v>NDS  10091696205</v>
          </cell>
          <cell r="G318" t="str">
            <v>RVA Rollshausen I</v>
          </cell>
          <cell r="H318" t="str">
            <v>Hedt</v>
          </cell>
          <cell r="I318" t="str">
            <v>Lauren</v>
          </cell>
          <cell r="J318" t="str">
            <v>Hedt   Lauren</v>
          </cell>
          <cell r="K318">
            <v>39904</v>
          </cell>
        </row>
        <row r="319">
          <cell r="D319">
            <v>10036219881</v>
          </cell>
          <cell r="E319" t="str">
            <v>NRW</v>
          </cell>
          <cell r="F319" t="str">
            <v>NRW  10036219881</v>
          </cell>
          <cell r="G319" t="str">
            <v>RSC Niedermehnen I</v>
          </cell>
          <cell r="H319" t="str">
            <v>Hegerfeld </v>
          </cell>
          <cell r="I319" t="str">
            <v>Malte</v>
          </cell>
          <cell r="J319" t="str">
            <v>Hegerfeld    Malte</v>
          </cell>
          <cell r="K319">
            <v>37715</v>
          </cell>
        </row>
        <row r="320">
          <cell r="D320">
            <v>10036521692</v>
          </cell>
          <cell r="E320" t="str">
            <v>NDS</v>
          </cell>
          <cell r="F320" t="str">
            <v>NDS  10036521692</v>
          </cell>
          <cell r="G320" t="str">
            <v>RCT Hannover I</v>
          </cell>
          <cell r="H320" t="str">
            <v>Hehmann</v>
          </cell>
          <cell r="I320" t="str">
            <v>Uwe</v>
          </cell>
          <cell r="J320" t="str">
            <v>Hehmann   Uwe</v>
          </cell>
          <cell r="K320">
            <v>29324</v>
          </cell>
        </row>
        <row r="321">
          <cell r="D321">
            <v>10036239887</v>
          </cell>
          <cell r="E321" t="str">
            <v>SAH</v>
          </cell>
          <cell r="F321" t="str">
            <v>SAH  10036239887</v>
          </cell>
          <cell r="G321" t="str">
            <v>SGC Zeitz</v>
          </cell>
          <cell r="H321" t="str">
            <v>Hehring</v>
          </cell>
          <cell r="I321" t="str">
            <v>Lucas </v>
          </cell>
          <cell r="J321" t="str">
            <v>Hehring   Lucas </v>
          </cell>
          <cell r="K321">
            <v>37335</v>
          </cell>
        </row>
        <row r="322">
          <cell r="D322">
            <v>10043805685</v>
          </cell>
          <cell r="E322" t="str">
            <v>NDS</v>
          </cell>
          <cell r="F322" t="str">
            <v>NDS  10043805685</v>
          </cell>
          <cell r="G322" t="str">
            <v>RCG Hahndorf III</v>
          </cell>
          <cell r="H322" t="str">
            <v>Heine</v>
          </cell>
          <cell r="I322" t="str">
            <v>Luca</v>
          </cell>
          <cell r="J322" t="str">
            <v>Heine   Luca</v>
          </cell>
          <cell r="K322">
            <v>38343</v>
          </cell>
        </row>
        <row r="323">
          <cell r="D323">
            <v>212694</v>
          </cell>
          <cell r="E323" t="str">
            <v>RKB</v>
          </cell>
          <cell r="F323" t="str">
            <v>RKB  212694</v>
          </cell>
          <cell r="G323" t="str">
            <v>RSV Halle V</v>
          </cell>
          <cell r="H323" t="str">
            <v>Heine</v>
          </cell>
          <cell r="I323" t="str">
            <v>Marlena</v>
          </cell>
          <cell r="J323" t="str">
            <v>Heine   Marlena</v>
          </cell>
          <cell r="K323">
            <v>32049</v>
          </cell>
        </row>
        <row r="324">
          <cell r="D324">
            <v>10084244985</v>
          </cell>
          <cell r="E324" t="str">
            <v>NDS</v>
          </cell>
          <cell r="F324" t="str">
            <v>NDS  10084244985</v>
          </cell>
          <cell r="G324" t="str">
            <v>RV Etelsen I</v>
          </cell>
          <cell r="H324" t="str">
            <v>Heine</v>
          </cell>
          <cell r="I324" t="str">
            <v>Oskar</v>
          </cell>
          <cell r="J324" t="str">
            <v>Heine   Oskar</v>
          </cell>
          <cell r="K324">
            <v>38448</v>
          </cell>
        </row>
        <row r="325">
          <cell r="D325">
            <v>10043801544</v>
          </cell>
          <cell r="E325" t="str">
            <v>NDS</v>
          </cell>
          <cell r="F325" t="str">
            <v>NDS  10043801544</v>
          </cell>
          <cell r="G325" t="str">
            <v>RCG Hahndorf III</v>
          </cell>
          <cell r="H325" t="str">
            <v>Heine</v>
          </cell>
          <cell r="I325" t="str">
            <v>Rüdiger</v>
          </cell>
          <cell r="J325" t="str">
            <v>Heine   Rüdiger</v>
          </cell>
          <cell r="K325">
            <v>24997</v>
          </cell>
        </row>
        <row r="326">
          <cell r="D326">
            <v>92839</v>
          </cell>
          <cell r="E326" t="str">
            <v>NDS</v>
          </cell>
          <cell r="F326" t="str">
            <v>NDS  92839</v>
          </cell>
          <cell r="G326" t="str">
            <v>RCG Hahndorf III</v>
          </cell>
          <cell r="H326" t="str">
            <v>Heine</v>
          </cell>
          <cell r="I326" t="str">
            <v>Torsten</v>
          </cell>
          <cell r="J326" t="str">
            <v>Heine   Torsten</v>
          </cell>
          <cell r="K326">
            <v>25920</v>
          </cell>
        </row>
        <row r="327">
          <cell r="D327">
            <v>215068</v>
          </cell>
          <cell r="E327" t="str">
            <v>RKB</v>
          </cell>
          <cell r="F327" t="str">
            <v>RKB  215068</v>
          </cell>
          <cell r="G327" t="str">
            <v>RSV Halle I</v>
          </cell>
          <cell r="H327" t="str">
            <v>Heineking</v>
          </cell>
          <cell r="I327" t="str">
            <v>Oliver</v>
          </cell>
          <cell r="J327" t="str">
            <v>Heineking   Oliver</v>
          </cell>
          <cell r="K327">
            <v>34849</v>
          </cell>
        </row>
        <row r="328">
          <cell r="D328">
            <v>212377</v>
          </cell>
          <cell r="E328" t="str">
            <v>RKB</v>
          </cell>
          <cell r="F328" t="str">
            <v>RKB  212377</v>
          </cell>
          <cell r="G328" t="str">
            <v>RSV Halle III</v>
          </cell>
          <cell r="H328" t="str">
            <v>Heineking</v>
          </cell>
          <cell r="I328" t="str">
            <v>Ronja</v>
          </cell>
          <cell r="J328" t="str">
            <v>Heineking   Ronja</v>
          </cell>
          <cell r="K328">
            <v>33169</v>
          </cell>
        </row>
        <row r="329">
          <cell r="D329">
            <v>212900</v>
          </cell>
          <cell r="E329" t="str">
            <v>RKB</v>
          </cell>
          <cell r="F329" t="str">
            <v>RKB  212900</v>
          </cell>
          <cell r="G329" t="str">
            <v>RSV Halle II</v>
          </cell>
          <cell r="H329" t="str">
            <v>Heineking</v>
          </cell>
          <cell r="I329" t="str">
            <v>Svenja</v>
          </cell>
          <cell r="J329" t="str">
            <v>Heineking   Svenja</v>
          </cell>
          <cell r="K329">
            <v>34260</v>
          </cell>
        </row>
        <row r="330">
          <cell r="D330">
            <v>214307</v>
          </cell>
          <cell r="E330" t="str">
            <v>RKB</v>
          </cell>
          <cell r="F330" t="str">
            <v>RKB  214307</v>
          </cell>
          <cell r="G330" t="str">
            <v>RSV Frellstedt</v>
          </cell>
          <cell r="H330" t="str">
            <v>Heinemann</v>
          </cell>
          <cell r="I330" t="str">
            <v>Alexander</v>
          </cell>
          <cell r="J330" t="str">
            <v>Heinemann   Alexander</v>
          </cell>
          <cell r="K330">
            <v>35351</v>
          </cell>
        </row>
        <row r="331">
          <cell r="D331">
            <v>10036398929</v>
          </cell>
          <cell r="E331" t="str">
            <v>NDS</v>
          </cell>
          <cell r="F331" t="str">
            <v>NDS  10036398929</v>
          </cell>
          <cell r="G331" t="str">
            <v>RVM Bilshausen I </v>
          </cell>
          <cell r="H331" t="str">
            <v>Heinemann</v>
          </cell>
          <cell r="I331" t="str">
            <v>Jannes</v>
          </cell>
          <cell r="J331" t="str">
            <v>Heinemann   Jannes</v>
          </cell>
          <cell r="K331">
            <v>35103</v>
          </cell>
        </row>
        <row r="332">
          <cell r="D332">
            <v>10036396202</v>
          </cell>
          <cell r="E332" t="str">
            <v>NDS</v>
          </cell>
          <cell r="F332" t="str">
            <v>NDS  10036396202</v>
          </cell>
          <cell r="G332" t="str">
            <v>RVM Bilshausen II</v>
          </cell>
          <cell r="H332" t="str">
            <v>Heinemann</v>
          </cell>
          <cell r="I332" t="str">
            <v>Linus</v>
          </cell>
          <cell r="J332" t="str">
            <v>Heinemann   Linus</v>
          </cell>
          <cell r="K332">
            <v>37460</v>
          </cell>
        </row>
        <row r="333">
          <cell r="D333">
            <v>10036398525</v>
          </cell>
          <cell r="E333" t="str">
            <v>NDS</v>
          </cell>
          <cell r="F333" t="str">
            <v>NDS  10036398525</v>
          </cell>
          <cell r="G333" t="str">
            <v>RVM Bilshausen I</v>
          </cell>
          <cell r="H333" t="str">
            <v>Heinemann</v>
          </cell>
          <cell r="I333" t="str">
            <v>Thies</v>
          </cell>
          <cell r="J333" t="str">
            <v>Heinemann   Thies</v>
          </cell>
          <cell r="K333">
            <v>35898</v>
          </cell>
        </row>
        <row r="334">
          <cell r="D334">
            <v>10102540094</v>
          </cell>
          <cell r="E334" t="str">
            <v>NDS</v>
          </cell>
          <cell r="F334" t="str">
            <v>NDS  10102540094</v>
          </cell>
          <cell r="G334" t="str">
            <v>RVS Obernfeld III</v>
          </cell>
          <cell r="H334" t="str">
            <v>Heinrichs</v>
          </cell>
          <cell r="I334" t="str">
            <v>Marie</v>
          </cell>
          <cell r="J334" t="str">
            <v>Heinrichs   Marie</v>
          </cell>
          <cell r="K334">
            <v>39846</v>
          </cell>
        </row>
        <row r="335">
          <cell r="D335">
            <v>10043823267</v>
          </cell>
          <cell r="E335" t="str">
            <v>NDS</v>
          </cell>
          <cell r="F335" t="str">
            <v>NDS  10043823267</v>
          </cell>
          <cell r="G335" t="str">
            <v>RVS Obernfeld III</v>
          </cell>
          <cell r="H335" t="str">
            <v>Heinrichs </v>
          </cell>
          <cell r="I335" t="str">
            <v>Jan</v>
          </cell>
          <cell r="J335" t="str">
            <v>Heinrichs    Jan</v>
          </cell>
          <cell r="K335">
            <v>31183</v>
          </cell>
        </row>
        <row r="336">
          <cell r="D336">
            <v>213218</v>
          </cell>
          <cell r="E336" t="str">
            <v>RKB</v>
          </cell>
          <cell r="F336" t="str">
            <v>RKB  213218</v>
          </cell>
          <cell r="G336" t="str">
            <v>RKV Bad Lauterberg </v>
          </cell>
          <cell r="H336" t="str">
            <v>Helbig</v>
          </cell>
          <cell r="I336" t="str">
            <v>Vanessa</v>
          </cell>
          <cell r="J336" t="str">
            <v>Helbig   Vanessa</v>
          </cell>
          <cell r="K336">
            <v>33260</v>
          </cell>
        </row>
        <row r="337">
          <cell r="D337">
            <v>141741</v>
          </cell>
          <cell r="E337" t="str">
            <v>SAH</v>
          </cell>
          <cell r="F337" t="str">
            <v>SAH  141741</v>
          </cell>
          <cell r="G337" t="str">
            <v>Tollwitzer RSV II</v>
          </cell>
          <cell r="H337" t="str">
            <v>Heller</v>
          </cell>
          <cell r="I337" t="str">
            <v>Wiebke</v>
          </cell>
          <cell r="J337" t="str">
            <v>Heller   Wiebke</v>
          </cell>
          <cell r="K337">
            <v>35067</v>
          </cell>
        </row>
        <row r="338">
          <cell r="D338">
            <v>142020</v>
          </cell>
          <cell r="E338" t="str">
            <v>SAH</v>
          </cell>
          <cell r="F338" t="str">
            <v>SAH  142020</v>
          </cell>
          <cell r="G338" t="str">
            <v>SGC Zeitz</v>
          </cell>
          <cell r="H338" t="str">
            <v>Helm</v>
          </cell>
          <cell r="I338" t="str">
            <v>Johannes</v>
          </cell>
          <cell r="J338" t="str">
            <v>Helm   Johannes</v>
          </cell>
          <cell r="K338">
            <v>35962</v>
          </cell>
        </row>
        <row r="339">
          <cell r="D339">
            <v>72431</v>
          </cell>
          <cell r="E339" t="str">
            <v>HES</v>
          </cell>
          <cell r="F339" t="str">
            <v>HES  72431</v>
          </cell>
          <cell r="G339" t="str">
            <v>TuS Dotzheim</v>
          </cell>
          <cell r="H339" t="str">
            <v>Hendler</v>
          </cell>
          <cell r="I339" t="str">
            <v>Nina</v>
          </cell>
          <cell r="J339" t="str">
            <v>Hendler   Nina</v>
          </cell>
          <cell r="K339">
            <v>33303</v>
          </cell>
        </row>
        <row r="340">
          <cell r="D340">
            <v>99020</v>
          </cell>
          <cell r="E340" t="str">
            <v>NDS</v>
          </cell>
          <cell r="F340" t="str">
            <v>NDS  99020</v>
          </cell>
          <cell r="G340" t="str">
            <v>RVG Harlingerode II</v>
          </cell>
          <cell r="H340" t="str">
            <v>Henk</v>
          </cell>
          <cell r="I340" t="str">
            <v>Anna-Lena</v>
          </cell>
          <cell r="J340" t="str">
            <v>Henk   Anna-Lena</v>
          </cell>
          <cell r="K340">
            <v>36007</v>
          </cell>
        </row>
        <row r="341">
          <cell r="D341">
            <v>81164</v>
          </cell>
          <cell r="E341" t="str">
            <v>MEV</v>
          </cell>
          <cell r="F341" t="str">
            <v>MEV  81164</v>
          </cell>
          <cell r="G341" t="str">
            <v>SVW Lüblow</v>
          </cell>
          <cell r="H341" t="str">
            <v>Henning</v>
          </cell>
          <cell r="I341" t="str">
            <v>Pascale</v>
          </cell>
          <cell r="J341" t="str">
            <v>Henning   Pascale</v>
          </cell>
          <cell r="K341">
            <v>35932</v>
          </cell>
        </row>
        <row r="342">
          <cell r="D342">
            <v>10064569244</v>
          </cell>
          <cell r="E342" t="str">
            <v>NRW</v>
          </cell>
          <cell r="F342" t="str">
            <v>NRW  10064569244</v>
          </cell>
          <cell r="G342" t="str">
            <v>RSC Schiefbahn II</v>
          </cell>
          <cell r="H342" t="str">
            <v>Henry-Quint</v>
          </cell>
          <cell r="I342" t="str">
            <v>Mats</v>
          </cell>
          <cell r="J342" t="str">
            <v>Henry-Quint   Mats</v>
          </cell>
          <cell r="K342">
            <v>39492</v>
          </cell>
        </row>
        <row r="343">
          <cell r="D343">
            <v>90749</v>
          </cell>
          <cell r="E343" t="str">
            <v>NDS</v>
          </cell>
          <cell r="F343" t="str">
            <v>NDS  90749</v>
          </cell>
          <cell r="G343" t="str">
            <v>RVT Aschendorf IV</v>
          </cell>
          <cell r="H343" t="str">
            <v>Henselmeyer</v>
          </cell>
          <cell r="I343" t="str">
            <v>Hendrik</v>
          </cell>
          <cell r="J343" t="str">
            <v>Henselmeyer   Hendrik</v>
          </cell>
          <cell r="K343">
            <v>28301</v>
          </cell>
        </row>
        <row r="344">
          <cell r="D344">
            <v>90750</v>
          </cell>
          <cell r="E344" t="str">
            <v>NDS</v>
          </cell>
          <cell r="F344" t="str">
            <v>NDS  90750</v>
          </cell>
          <cell r="G344" t="str">
            <v>RVT Aschendorf II</v>
          </cell>
          <cell r="H344" t="str">
            <v>Henselmeyer</v>
          </cell>
          <cell r="I344" t="str">
            <v>Jan</v>
          </cell>
          <cell r="J344" t="str">
            <v>Henselmeyer   Jan</v>
          </cell>
          <cell r="K344">
            <v>29494</v>
          </cell>
        </row>
        <row r="345">
          <cell r="D345">
            <v>90751</v>
          </cell>
          <cell r="E345" t="str">
            <v>NDS</v>
          </cell>
          <cell r="F345" t="str">
            <v>NDS  90751</v>
          </cell>
          <cell r="G345" t="str">
            <v>RVT Aschendorf II</v>
          </cell>
          <cell r="H345" t="str">
            <v>Henselmeyer</v>
          </cell>
          <cell r="I345" t="str">
            <v>Tim</v>
          </cell>
          <cell r="J345" t="str">
            <v>Henselmeyer   Tim</v>
          </cell>
          <cell r="K345">
            <v>30431</v>
          </cell>
        </row>
        <row r="346">
          <cell r="D346">
            <v>90654</v>
          </cell>
          <cell r="E346" t="str">
            <v>NDS</v>
          </cell>
          <cell r="F346" t="str">
            <v>NDS  90654</v>
          </cell>
          <cell r="G346" t="str">
            <v>RSVL Gifhorn </v>
          </cell>
          <cell r="H346" t="str">
            <v>Hentschel</v>
          </cell>
          <cell r="I346" t="str">
            <v>Thomas</v>
          </cell>
          <cell r="J346" t="str">
            <v>Hentschel   Thomas</v>
          </cell>
          <cell r="K346">
            <v>24435</v>
          </cell>
        </row>
        <row r="347">
          <cell r="D347">
            <v>95128</v>
          </cell>
          <cell r="E347" t="str">
            <v>NDS</v>
          </cell>
          <cell r="F347" t="str">
            <v>NDS  95128</v>
          </cell>
          <cell r="G347" t="str">
            <v>RVA Rollshausen II</v>
          </cell>
          <cell r="H347" t="str">
            <v>Herbst</v>
          </cell>
          <cell r="I347" t="str">
            <v>Leon-Fynn</v>
          </cell>
          <cell r="J347" t="str">
            <v>Herbst   Leon-Fynn</v>
          </cell>
          <cell r="K347">
            <v>35761</v>
          </cell>
        </row>
        <row r="348">
          <cell r="D348">
            <v>95126</v>
          </cell>
          <cell r="E348" t="str">
            <v>NDS</v>
          </cell>
          <cell r="F348" t="str">
            <v>NDS  95126</v>
          </cell>
          <cell r="G348" t="str">
            <v>RVA Rollshausen II</v>
          </cell>
          <cell r="H348" t="str">
            <v>Herbst</v>
          </cell>
          <cell r="I348" t="str">
            <v>Linus-Noel</v>
          </cell>
          <cell r="J348" t="str">
            <v>Herbst   Linus-Noel</v>
          </cell>
          <cell r="K348">
            <v>36397</v>
          </cell>
        </row>
        <row r="349">
          <cell r="D349">
            <v>95097</v>
          </cell>
          <cell r="E349" t="str">
            <v>NDS</v>
          </cell>
          <cell r="F349" t="str">
            <v>NDS  95097</v>
          </cell>
          <cell r="G349" t="str">
            <v>RSVL Gifhorn II</v>
          </cell>
          <cell r="H349" t="str">
            <v>Hermann</v>
          </cell>
          <cell r="I349" t="str">
            <v>Marc</v>
          </cell>
          <cell r="J349" t="str">
            <v>Hermann   Marc</v>
          </cell>
          <cell r="K349">
            <v>36274</v>
          </cell>
        </row>
        <row r="350">
          <cell r="D350">
            <v>109790</v>
          </cell>
          <cell r="E350" t="str">
            <v>NRW</v>
          </cell>
          <cell r="F350" t="str">
            <v>NRW  109790</v>
          </cell>
          <cell r="G350" t="str">
            <v>RV Baesweiler I</v>
          </cell>
          <cell r="H350" t="str">
            <v>Hermanns</v>
          </cell>
          <cell r="I350" t="str">
            <v>Marius</v>
          </cell>
          <cell r="J350" t="str">
            <v>Hermanns   Marius</v>
          </cell>
          <cell r="K350">
            <v>33459</v>
          </cell>
        </row>
        <row r="351">
          <cell r="D351">
            <v>90317</v>
          </cell>
          <cell r="E351" t="str">
            <v>NDS</v>
          </cell>
          <cell r="F351" t="str">
            <v>NDS  90317</v>
          </cell>
          <cell r="G351" t="str">
            <v>RCT Hannover III</v>
          </cell>
          <cell r="H351" t="str">
            <v>Herrmann</v>
          </cell>
          <cell r="I351" t="str">
            <v>Jochen</v>
          </cell>
          <cell r="J351" t="str">
            <v>Herrmann   Jochen</v>
          </cell>
          <cell r="K351">
            <v>20700</v>
          </cell>
        </row>
        <row r="352">
          <cell r="D352">
            <v>10036247668</v>
          </cell>
          <cell r="E352" t="str">
            <v>MEV</v>
          </cell>
          <cell r="F352" t="str">
            <v>MEV  10036247668</v>
          </cell>
          <cell r="G352" t="str">
            <v>SVW Lüblow a.K.</v>
          </cell>
          <cell r="H352" t="str">
            <v>Herrmann</v>
          </cell>
          <cell r="I352" t="str">
            <v>Tommy</v>
          </cell>
          <cell r="J352" t="str">
            <v>Herrmann   Tommy</v>
          </cell>
          <cell r="K352">
            <v>39556</v>
          </cell>
        </row>
        <row r="353">
          <cell r="D353">
            <v>81995</v>
          </cell>
          <cell r="E353" t="str">
            <v>MEV</v>
          </cell>
          <cell r="F353" t="str">
            <v>MEV  81995</v>
          </cell>
          <cell r="G353" t="str">
            <v>SV Lüblow a.K.</v>
          </cell>
          <cell r="H353" t="str">
            <v>Herrmann</v>
          </cell>
          <cell r="I353" t="str">
            <v>Toni</v>
          </cell>
          <cell r="J353" t="str">
            <v>Herrmann   Toni</v>
          </cell>
          <cell r="K353">
            <v>37367</v>
          </cell>
        </row>
        <row r="354">
          <cell r="D354">
            <v>10051832033</v>
          </cell>
          <cell r="E354" t="str">
            <v>HES</v>
          </cell>
          <cell r="F354" t="str">
            <v>HES  10051832033</v>
          </cell>
          <cell r="G354" t="str">
            <v>SV Da.- Eberstadt</v>
          </cell>
          <cell r="H354" t="str">
            <v>Herschbach</v>
          </cell>
          <cell r="I354" t="str">
            <v>Marlon</v>
          </cell>
          <cell r="J354" t="str">
            <v>Herschbach   Marlon</v>
          </cell>
          <cell r="K354">
            <v>37868</v>
          </cell>
        </row>
        <row r="355">
          <cell r="D355">
            <v>77902</v>
          </cell>
          <cell r="E355" t="str">
            <v>HES</v>
          </cell>
          <cell r="F355" t="str">
            <v>HES  77902</v>
          </cell>
          <cell r="G355" t="str">
            <v>RSV Seeheim IV</v>
          </cell>
          <cell r="H355" t="str">
            <v>Heß</v>
          </cell>
          <cell r="I355" t="str">
            <v>Lena</v>
          </cell>
          <cell r="J355" t="str">
            <v>Heß   Lena</v>
          </cell>
          <cell r="K355">
            <v>34928</v>
          </cell>
        </row>
        <row r="356">
          <cell r="D356">
            <v>90900</v>
          </cell>
          <cell r="E356" t="str">
            <v>NDS</v>
          </cell>
          <cell r="F356" t="str">
            <v>NDS  90900</v>
          </cell>
          <cell r="G356" t="str">
            <v>RVM Göttingen I</v>
          </cell>
          <cell r="H356" t="str">
            <v>Hettenhausen</v>
          </cell>
          <cell r="I356" t="str">
            <v>Rüdiger</v>
          </cell>
          <cell r="J356" t="str">
            <v>Hettenhausen   Rüdiger</v>
          </cell>
          <cell r="K356">
            <v>21313</v>
          </cell>
        </row>
        <row r="357">
          <cell r="D357">
            <v>602275</v>
          </cell>
          <cell r="E357" t="str">
            <v>NRW</v>
          </cell>
          <cell r="F357" t="str">
            <v>NRW  602275</v>
          </cell>
          <cell r="G357" t="str">
            <v>RSV Kervenheim-Kevelaer</v>
          </cell>
          <cell r="H357" t="str">
            <v>Hildebrandt</v>
          </cell>
          <cell r="I357" t="str">
            <v>Sabrina</v>
          </cell>
          <cell r="J357" t="str">
            <v>Hildebrandt   Sabrina</v>
          </cell>
          <cell r="K357">
            <v>34039</v>
          </cell>
        </row>
        <row r="358">
          <cell r="D358">
            <v>217000</v>
          </cell>
          <cell r="E358" t="str">
            <v>RKB</v>
          </cell>
          <cell r="F358" t="str">
            <v>RKB  217000</v>
          </cell>
          <cell r="G358" t="str">
            <v>RSV Bramsche V</v>
          </cell>
          <cell r="H358" t="str">
            <v>Hilgert</v>
          </cell>
          <cell r="I358" t="str">
            <v>Marwin</v>
          </cell>
          <cell r="J358" t="str">
            <v>Hilgert   Marwin</v>
          </cell>
          <cell r="K358">
            <v>33360</v>
          </cell>
        </row>
        <row r="359">
          <cell r="D359">
            <v>10036400040</v>
          </cell>
          <cell r="E359" t="str">
            <v>NDS</v>
          </cell>
          <cell r="F359" t="str">
            <v>NDS  10036400040</v>
          </cell>
          <cell r="G359" t="str">
            <v>RVM Bilshausen II</v>
          </cell>
          <cell r="H359" t="str">
            <v>Hillebrecht</v>
          </cell>
          <cell r="I359" t="str">
            <v>Johannes</v>
          </cell>
          <cell r="J359" t="str">
            <v>Hillebrecht   Johannes</v>
          </cell>
          <cell r="K359">
            <v>39235</v>
          </cell>
        </row>
        <row r="360">
          <cell r="D360">
            <v>210829</v>
          </cell>
          <cell r="E360" t="str">
            <v>RKB</v>
          </cell>
          <cell r="F360" t="str">
            <v>RKB  210829</v>
          </cell>
          <cell r="G360" t="str">
            <v>RSV Frellstedt I</v>
          </cell>
          <cell r="H360" t="str">
            <v>Hillmann</v>
          </cell>
          <cell r="I360" t="str">
            <v>Silke</v>
          </cell>
          <cell r="J360" t="str">
            <v>Hillmann   Silke</v>
          </cell>
          <cell r="K360">
            <v>24929</v>
          </cell>
        </row>
        <row r="361">
          <cell r="D361">
            <v>92837</v>
          </cell>
          <cell r="E361" t="str">
            <v>NDS</v>
          </cell>
          <cell r="F361" t="str">
            <v>NDS  92837</v>
          </cell>
          <cell r="G361" t="str">
            <v>RTC Hildesheim II</v>
          </cell>
          <cell r="H361" t="str">
            <v>Hilski</v>
          </cell>
          <cell r="I361" t="str">
            <v>Saskia</v>
          </cell>
          <cell r="J361" t="str">
            <v>Hilski   Saskia</v>
          </cell>
          <cell r="K361">
            <v>32667</v>
          </cell>
        </row>
        <row r="362">
          <cell r="D362">
            <v>93126</v>
          </cell>
          <cell r="E362" t="str">
            <v>NDS</v>
          </cell>
          <cell r="F362" t="str">
            <v>NDS  93126</v>
          </cell>
          <cell r="G362" t="str">
            <v>RTC Hildesheim III</v>
          </cell>
          <cell r="H362" t="str">
            <v>Himstedt</v>
          </cell>
          <cell r="I362" t="str">
            <v>Aline</v>
          </cell>
          <cell r="J362" t="str">
            <v>Himstedt   Aline</v>
          </cell>
          <cell r="K362">
            <v>32797</v>
          </cell>
        </row>
        <row r="363">
          <cell r="D363">
            <v>93832</v>
          </cell>
          <cell r="E363" t="str">
            <v>NDS</v>
          </cell>
          <cell r="F363" t="str">
            <v>NDS  93832</v>
          </cell>
          <cell r="G363" t="str">
            <v>RV Etelsen</v>
          </cell>
          <cell r="H363" t="str">
            <v>Hippler</v>
          </cell>
          <cell r="I363" t="str">
            <v>Carina</v>
          </cell>
          <cell r="J363" t="str">
            <v>Hippler   Carina</v>
          </cell>
          <cell r="K363">
            <v>34649</v>
          </cell>
        </row>
        <row r="364">
          <cell r="D364">
            <v>95099</v>
          </cell>
          <cell r="E364" t="str">
            <v>NDS</v>
          </cell>
          <cell r="F364" t="str">
            <v>NDS  95099</v>
          </cell>
          <cell r="G364" t="str">
            <v>RSVL Gifhorn II</v>
          </cell>
          <cell r="H364" t="str">
            <v>Hirt</v>
          </cell>
          <cell r="I364" t="str">
            <v>Cederik</v>
          </cell>
          <cell r="J364" t="str">
            <v>Hirt   Cederik</v>
          </cell>
          <cell r="K364">
            <v>36059</v>
          </cell>
        </row>
        <row r="365">
          <cell r="D365">
            <v>98064</v>
          </cell>
          <cell r="E365" t="str">
            <v>NDS</v>
          </cell>
          <cell r="F365" t="str">
            <v>NDS  98064</v>
          </cell>
          <cell r="G365" t="str">
            <v>RVA Rollshausen I</v>
          </cell>
          <cell r="H365" t="str">
            <v>Hodemacher</v>
          </cell>
          <cell r="I365" t="str">
            <v>Charlotte</v>
          </cell>
          <cell r="J365" t="str">
            <v>Hodemacher   Charlotte</v>
          </cell>
          <cell r="K365">
            <v>37425</v>
          </cell>
        </row>
        <row r="366">
          <cell r="D366">
            <v>98065</v>
          </cell>
          <cell r="E366" t="str">
            <v>NDS</v>
          </cell>
          <cell r="F366" t="str">
            <v>NDS  98065</v>
          </cell>
          <cell r="G366" t="str">
            <v>RVA Rollshausen I</v>
          </cell>
          <cell r="H366" t="str">
            <v>Hodemacher</v>
          </cell>
          <cell r="I366" t="str">
            <v>Johanna</v>
          </cell>
          <cell r="J366" t="str">
            <v>Hodemacher   Johanna</v>
          </cell>
          <cell r="K366">
            <v>37425</v>
          </cell>
        </row>
        <row r="367">
          <cell r="D367">
            <v>214339</v>
          </cell>
          <cell r="E367" t="str">
            <v>RKB</v>
          </cell>
          <cell r="F367" t="str">
            <v>RKB  214339</v>
          </cell>
          <cell r="G367" t="str">
            <v>RSV Halle I LL a.K.</v>
          </cell>
          <cell r="H367" t="str">
            <v>Hodemann</v>
          </cell>
          <cell r="I367" t="str">
            <v>Maren</v>
          </cell>
          <cell r="J367" t="str">
            <v>Hodemann   Maren</v>
          </cell>
          <cell r="K367">
            <v>34961</v>
          </cell>
        </row>
        <row r="368">
          <cell r="D368">
            <v>214339</v>
          </cell>
          <cell r="E368" t="str">
            <v>RKB</v>
          </cell>
          <cell r="F368" t="str">
            <v>RKB  214339</v>
          </cell>
          <cell r="G368" t="str">
            <v>SC Woltringhausen II</v>
          </cell>
          <cell r="H368" t="str">
            <v>Hodemann</v>
          </cell>
          <cell r="I368" t="str">
            <v>Maren</v>
          </cell>
          <cell r="J368" t="str">
            <v>Hodemann   Maren</v>
          </cell>
          <cell r="K368">
            <v>34961</v>
          </cell>
        </row>
        <row r="369">
          <cell r="D369">
            <v>214591</v>
          </cell>
          <cell r="E369" t="str">
            <v>RKB</v>
          </cell>
          <cell r="F369" t="str">
            <v>RKB  214591</v>
          </cell>
          <cell r="G369" t="str">
            <v>RSV Halle II</v>
          </cell>
          <cell r="H369" t="str">
            <v>Hodemann</v>
          </cell>
          <cell r="I369" t="str">
            <v>Sina</v>
          </cell>
          <cell r="J369" t="str">
            <v>Hodemann   Sina</v>
          </cell>
          <cell r="K369">
            <v>35836</v>
          </cell>
        </row>
        <row r="370">
          <cell r="D370">
            <v>10114822924</v>
          </cell>
          <cell r="E370" t="str">
            <v>SAH</v>
          </cell>
          <cell r="F370" t="str">
            <v>SAH  10114822924</v>
          </cell>
          <cell r="G370" t="str">
            <v>Reideburger SV I</v>
          </cell>
          <cell r="H370" t="str">
            <v>Hoffmann</v>
          </cell>
          <cell r="I370" t="str">
            <v>Felix</v>
          </cell>
          <cell r="J370" t="str">
            <v>Hoffmann   Felix</v>
          </cell>
          <cell r="K370">
            <v>40783</v>
          </cell>
        </row>
        <row r="371">
          <cell r="D371">
            <v>10051808993</v>
          </cell>
          <cell r="E371" t="str">
            <v>NDS</v>
          </cell>
          <cell r="F371" t="str">
            <v>NDS  10051808993</v>
          </cell>
          <cell r="G371" t="str">
            <v>RSVL Gifhorn I</v>
          </cell>
          <cell r="H371" t="str">
            <v>Hoffmann</v>
          </cell>
          <cell r="I371" t="str">
            <v>Luca</v>
          </cell>
          <cell r="J371" t="str">
            <v>Hoffmann   Luca</v>
          </cell>
          <cell r="K371">
            <v>37608</v>
          </cell>
        </row>
        <row r="372">
          <cell r="D372">
            <v>10114773919</v>
          </cell>
          <cell r="E372" t="str">
            <v>SAH</v>
          </cell>
          <cell r="F372" t="str">
            <v>SAH  10114773919</v>
          </cell>
          <cell r="G372" t="str">
            <v>Reideburger SV II</v>
          </cell>
          <cell r="H372" t="str">
            <v>Hoffmann</v>
          </cell>
          <cell r="I372" t="str">
            <v>Nils</v>
          </cell>
          <cell r="J372" t="str">
            <v>Hoffmann   Nils</v>
          </cell>
          <cell r="K372">
            <v>40783</v>
          </cell>
        </row>
        <row r="373">
          <cell r="D373">
            <v>603051</v>
          </cell>
          <cell r="E373" t="str">
            <v>NRW</v>
          </cell>
          <cell r="F373" t="str">
            <v>NRW  603051</v>
          </cell>
          <cell r="G373" t="str">
            <v>RSC Niedermehnen</v>
          </cell>
          <cell r="H373" t="str">
            <v>Hoffmann</v>
          </cell>
          <cell r="I373" t="str">
            <v>Stefan</v>
          </cell>
          <cell r="J373" t="str">
            <v>Hoffmann   Stefan</v>
          </cell>
          <cell r="K373">
            <v>35336</v>
          </cell>
        </row>
        <row r="374">
          <cell r="D374">
            <v>98340</v>
          </cell>
          <cell r="E374" t="str">
            <v>NDS</v>
          </cell>
          <cell r="F374" t="str">
            <v>NDS  98340</v>
          </cell>
          <cell r="G374" t="str">
            <v>RVG Harlingerode I</v>
          </cell>
          <cell r="H374" t="str">
            <v>Höhmann</v>
          </cell>
          <cell r="I374" t="str">
            <v>Nathalie</v>
          </cell>
          <cell r="J374" t="str">
            <v>Höhmann   Nathalie</v>
          </cell>
          <cell r="K374">
            <v>35685</v>
          </cell>
        </row>
        <row r="375">
          <cell r="D375">
            <v>95795</v>
          </cell>
          <cell r="E375" t="str">
            <v>NDS</v>
          </cell>
          <cell r="F375" t="str">
            <v>NDS  95795</v>
          </cell>
          <cell r="G375" t="str">
            <v>RVG Harlingerode III</v>
          </cell>
          <cell r="H375" t="str">
            <v>Höhmann</v>
          </cell>
          <cell r="I375" t="str">
            <v>Sabrina</v>
          </cell>
          <cell r="J375" t="str">
            <v>Höhmann   Sabrina</v>
          </cell>
          <cell r="K375">
            <v>35685</v>
          </cell>
        </row>
        <row r="376">
          <cell r="D376">
            <v>702867</v>
          </cell>
          <cell r="E376" t="str">
            <v>BRA</v>
          </cell>
          <cell r="F376" t="str">
            <v>BRA  702867</v>
          </cell>
          <cell r="G376" t="str">
            <v>RVB Werder</v>
          </cell>
          <cell r="H376" t="str">
            <v>Höhn</v>
          </cell>
          <cell r="I376" t="str">
            <v>Johann</v>
          </cell>
          <cell r="J376" t="str">
            <v>Höhn   Johann</v>
          </cell>
          <cell r="K376">
            <v>38795</v>
          </cell>
        </row>
        <row r="377">
          <cell r="D377">
            <v>702869</v>
          </cell>
          <cell r="E377" t="str">
            <v>BRA</v>
          </cell>
          <cell r="F377" t="str">
            <v>BRA  702869</v>
          </cell>
          <cell r="G377" t="str">
            <v>RVB Werder</v>
          </cell>
          <cell r="H377" t="str">
            <v>Höhn</v>
          </cell>
          <cell r="I377" t="str">
            <v>Maurice</v>
          </cell>
          <cell r="J377" t="str">
            <v>Höhn   Maurice</v>
          </cell>
          <cell r="K377">
            <v>38795</v>
          </cell>
        </row>
        <row r="378">
          <cell r="D378">
            <v>95176</v>
          </cell>
          <cell r="E378" t="str">
            <v>NDS</v>
          </cell>
          <cell r="F378" t="str">
            <v>NDS  95176</v>
          </cell>
          <cell r="G378" t="str">
            <v>RVA Rollshausen a.K.</v>
          </cell>
          <cell r="H378" t="str">
            <v>Holland</v>
          </cell>
          <cell r="I378" t="str">
            <v>Jan-Philipp</v>
          </cell>
          <cell r="J378" t="str">
            <v>Holland   Jan-Philipp</v>
          </cell>
          <cell r="K378">
            <v>34270</v>
          </cell>
        </row>
        <row r="379">
          <cell r="D379">
            <v>95177</v>
          </cell>
          <cell r="E379" t="str">
            <v>NDS</v>
          </cell>
          <cell r="F379" t="str">
            <v>NDS  95177</v>
          </cell>
          <cell r="G379" t="str">
            <v>RVA Rollshausen II</v>
          </cell>
          <cell r="H379" t="str">
            <v>Holland</v>
          </cell>
          <cell r="I379" t="str">
            <v>Kai-Bastian</v>
          </cell>
          <cell r="J379" t="str">
            <v>Holland   Kai-Bastian</v>
          </cell>
          <cell r="K379">
            <v>35497</v>
          </cell>
        </row>
        <row r="380">
          <cell r="D380">
            <v>10051812330</v>
          </cell>
          <cell r="E380" t="str">
            <v>NDS</v>
          </cell>
          <cell r="F380" t="str">
            <v>NDS  10051812330</v>
          </cell>
          <cell r="G380" t="str">
            <v>TSV Barrien </v>
          </cell>
          <cell r="H380" t="str">
            <v>Holle</v>
          </cell>
          <cell r="I380" t="str">
            <v>Henrik</v>
          </cell>
          <cell r="J380" t="str">
            <v>Holle   Henrik</v>
          </cell>
          <cell r="K380">
            <v>29754</v>
          </cell>
        </row>
        <row r="381">
          <cell r="D381">
            <v>10036398222</v>
          </cell>
          <cell r="E381" t="str">
            <v>NDS</v>
          </cell>
          <cell r="F381" t="str">
            <v>NDS  10036398222</v>
          </cell>
          <cell r="G381" t="str">
            <v>RVM Bilshausen II</v>
          </cell>
          <cell r="H381" t="str">
            <v>Holler</v>
          </cell>
          <cell r="I381" t="str">
            <v>Sebastian</v>
          </cell>
          <cell r="J381" t="str">
            <v>Holler   Sebastian</v>
          </cell>
          <cell r="K381">
            <v>37360</v>
          </cell>
        </row>
        <row r="382">
          <cell r="D382">
            <v>10051796869</v>
          </cell>
          <cell r="E382" t="str">
            <v>NDS</v>
          </cell>
          <cell r="F382" t="str">
            <v>NDS  10051796869</v>
          </cell>
          <cell r="G382" t="str">
            <v>RSVL Gifhorn III</v>
          </cell>
          <cell r="H382" t="str">
            <v>Hollestelle</v>
          </cell>
          <cell r="I382" t="str">
            <v>Steven</v>
          </cell>
          <cell r="J382" t="str">
            <v>Hollestelle   Steven</v>
          </cell>
          <cell r="K382">
            <v>38314</v>
          </cell>
        </row>
        <row r="383">
          <cell r="D383">
            <v>602255</v>
          </cell>
          <cell r="E383" t="str">
            <v>NRW</v>
          </cell>
          <cell r="F383" t="str">
            <v>NRW  602255</v>
          </cell>
          <cell r="G383" t="str">
            <v>RSC Schiefbahn II</v>
          </cell>
          <cell r="H383" t="str">
            <v>Holmes</v>
          </cell>
          <cell r="I383" t="str">
            <v>Dean</v>
          </cell>
          <cell r="J383" t="str">
            <v>Holmes   Dean</v>
          </cell>
          <cell r="K383">
            <v>34166</v>
          </cell>
        </row>
        <row r="384">
          <cell r="D384">
            <v>93128</v>
          </cell>
          <cell r="E384" t="str">
            <v>NDS</v>
          </cell>
          <cell r="F384" t="str">
            <v>NDS  93128</v>
          </cell>
          <cell r="G384" t="str">
            <v>RTC Hildesheim VI</v>
          </cell>
          <cell r="H384" t="str">
            <v>Holze</v>
          </cell>
          <cell r="I384" t="str">
            <v>Carina</v>
          </cell>
          <cell r="J384" t="str">
            <v>Holze   Carina</v>
          </cell>
          <cell r="K384">
            <v>32897</v>
          </cell>
        </row>
        <row r="385">
          <cell r="D385">
            <v>10049992568</v>
          </cell>
          <cell r="E385" t="str">
            <v>BRA</v>
          </cell>
          <cell r="F385" t="str">
            <v>BRA  10049992568</v>
          </cell>
          <cell r="G385" t="str">
            <v>RSV Großkoschen II</v>
          </cell>
          <cell r="H385" t="str">
            <v>Hönicke</v>
          </cell>
          <cell r="I385" t="str">
            <v>Luca </v>
          </cell>
          <cell r="J385" t="str">
            <v>Hönicke   Luca </v>
          </cell>
          <cell r="K385">
            <v>38085</v>
          </cell>
        </row>
        <row r="386">
          <cell r="D386">
            <v>97051</v>
          </cell>
          <cell r="E386" t="str">
            <v>NDS</v>
          </cell>
          <cell r="F386" t="str">
            <v>NDS  97051</v>
          </cell>
          <cell r="G386" t="str">
            <v>RV Etelsen I</v>
          </cell>
          <cell r="H386" t="str">
            <v>Hoppe</v>
          </cell>
          <cell r="I386" t="str">
            <v>Jannik</v>
          </cell>
          <cell r="J386" t="str">
            <v>Hoppe   Jannik</v>
          </cell>
          <cell r="K386">
            <v>35813</v>
          </cell>
        </row>
        <row r="387">
          <cell r="D387">
            <v>212671</v>
          </cell>
          <cell r="E387" t="str">
            <v>RKB</v>
          </cell>
          <cell r="F387" t="str">
            <v>RKB  212671</v>
          </cell>
          <cell r="G387" t="str">
            <v>RSV Halle I</v>
          </cell>
          <cell r="H387" t="str">
            <v>Hormann</v>
          </cell>
          <cell r="I387" t="str">
            <v>Andrea</v>
          </cell>
          <cell r="J387" t="str">
            <v>Hormann   Andrea</v>
          </cell>
          <cell r="K387">
            <v>28451</v>
          </cell>
        </row>
        <row r="388">
          <cell r="D388">
            <v>210876</v>
          </cell>
          <cell r="E388" t="str">
            <v>RKB</v>
          </cell>
          <cell r="F388" t="str">
            <v>RKB  210876</v>
          </cell>
          <cell r="G388" t="str">
            <v>RSV Halle II</v>
          </cell>
          <cell r="H388" t="str">
            <v>Hormann</v>
          </cell>
          <cell r="I388" t="str">
            <v>Bernd</v>
          </cell>
          <cell r="J388" t="str">
            <v>Hormann   Bernd</v>
          </cell>
          <cell r="K388">
            <v>26216</v>
          </cell>
        </row>
        <row r="389">
          <cell r="D389">
            <v>210630</v>
          </cell>
          <cell r="E389" t="str">
            <v>RKB</v>
          </cell>
          <cell r="F389" t="str">
            <v>RKB  210630</v>
          </cell>
          <cell r="G389" t="str">
            <v>RSV Halle I</v>
          </cell>
          <cell r="H389" t="str">
            <v>Hormann</v>
          </cell>
          <cell r="I389" t="str">
            <v>Karsten</v>
          </cell>
          <cell r="J389" t="str">
            <v>Hormann   Karsten</v>
          </cell>
          <cell r="K389">
            <v>23642</v>
          </cell>
        </row>
        <row r="390">
          <cell r="D390">
            <v>216287</v>
          </cell>
          <cell r="E390" t="str">
            <v>RKB</v>
          </cell>
          <cell r="F390" t="str">
            <v>RKB  216287</v>
          </cell>
          <cell r="G390" t="str">
            <v>RSV Halle I</v>
          </cell>
          <cell r="H390" t="str">
            <v>Hormann</v>
          </cell>
          <cell r="I390" t="str">
            <v>Mona</v>
          </cell>
          <cell r="J390" t="str">
            <v>Hormann   Mona</v>
          </cell>
          <cell r="K390">
            <v>36702</v>
          </cell>
        </row>
        <row r="391">
          <cell r="D391">
            <v>10136705013</v>
          </cell>
          <cell r="E391" t="str">
            <v>RKB</v>
          </cell>
          <cell r="F391" t="str">
            <v>RKB  10136705013</v>
          </cell>
          <cell r="G391" t="str">
            <v>RSV Halle II U13</v>
          </cell>
          <cell r="H391" t="str">
            <v>Hormann</v>
          </cell>
          <cell r="I391" t="str">
            <v>Nele</v>
          </cell>
          <cell r="J391" t="str">
            <v>Hormann   Nele</v>
          </cell>
          <cell r="K391">
            <v>41535</v>
          </cell>
        </row>
        <row r="392">
          <cell r="D392">
            <v>210877</v>
          </cell>
          <cell r="E392" t="str">
            <v>RKB</v>
          </cell>
          <cell r="F392" t="str">
            <v>RKB  210877</v>
          </cell>
          <cell r="G392" t="str">
            <v>RSV Halle I</v>
          </cell>
          <cell r="H392" t="str">
            <v>Hormann</v>
          </cell>
          <cell r="I392" t="str">
            <v>Uwe</v>
          </cell>
          <cell r="J392" t="str">
            <v>Hormann   Uwe</v>
          </cell>
          <cell r="K392">
            <v>24235</v>
          </cell>
        </row>
        <row r="393">
          <cell r="D393">
            <v>10099589274</v>
          </cell>
          <cell r="E393" t="str">
            <v>HES</v>
          </cell>
          <cell r="F393" t="str">
            <v>HES  10099589274</v>
          </cell>
          <cell r="G393" t="str">
            <v>RC Worfelden</v>
          </cell>
          <cell r="H393" t="str">
            <v>Horst</v>
          </cell>
          <cell r="I393" t="str">
            <v>Marius</v>
          </cell>
          <cell r="J393" t="str">
            <v>Horst   Marius</v>
          </cell>
          <cell r="K393">
            <v>40745</v>
          </cell>
        </row>
        <row r="394">
          <cell r="D394">
            <v>10122923535</v>
          </cell>
          <cell r="E394" t="str">
            <v>SAH</v>
          </cell>
          <cell r="F394" t="str">
            <v>SAH  10122923535</v>
          </cell>
          <cell r="G394" t="str">
            <v>Reideburger SV I</v>
          </cell>
          <cell r="H394" t="str">
            <v>Howe</v>
          </cell>
          <cell r="I394" t="str">
            <v>Ben   </v>
          </cell>
          <cell r="J394" t="str">
            <v>Howe   Ben   </v>
          </cell>
          <cell r="K394">
            <v>41008</v>
          </cell>
        </row>
        <row r="395">
          <cell r="D395">
            <v>10036392966</v>
          </cell>
          <cell r="E395" t="str">
            <v>NDS</v>
          </cell>
          <cell r="F395" t="str">
            <v>NDS  10036392966</v>
          </cell>
          <cell r="G395" t="str">
            <v>RVM Bilshausen III</v>
          </cell>
          <cell r="H395" t="str">
            <v>Hübenthal</v>
          </cell>
          <cell r="I395" t="str">
            <v>Fabian</v>
          </cell>
          <cell r="J395" t="str">
            <v>Hübenthal   Fabian</v>
          </cell>
          <cell r="K395">
            <v>33259</v>
          </cell>
        </row>
        <row r="396">
          <cell r="D396">
            <v>93582</v>
          </cell>
          <cell r="E396" t="str">
            <v>NDS</v>
          </cell>
          <cell r="F396" t="str">
            <v>NDS  93582</v>
          </cell>
          <cell r="G396" t="str">
            <v>RCG Hahndorf </v>
          </cell>
          <cell r="H396" t="str">
            <v>Hübschke</v>
          </cell>
          <cell r="I396" t="str">
            <v>Pierre</v>
          </cell>
          <cell r="J396" t="str">
            <v>Hübschke   Pierre</v>
          </cell>
          <cell r="K396">
            <v>28277</v>
          </cell>
        </row>
        <row r="397">
          <cell r="D397">
            <v>10132856840</v>
          </cell>
          <cell r="E397" t="str">
            <v>NRW</v>
          </cell>
          <cell r="F397" t="str">
            <v>NRW  10132856840</v>
          </cell>
          <cell r="G397" t="str">
            <v>RSC Niedermehnen II</v>
          </cell>
          <cell r="H397" t="str">
            <v>Hufendiek</v>
          </cell>
          <cell r="I397" t="str">
            <v>Hannes</v>
          </cell>
          <cell r="J397" t="str">
            <v>Hufendiek   Hannes</v>
          </cell>
          <cell r="K397">
            <v>40400</v>
          </cell>
        </row>
        <row r="398">
          <cell r="D398">
            <v>95070</v>
          </cell>
          <cell r="E398" t="str">
            <v>NDS</v>
          </cell>
          <cell r="F398" t="str">
            <v>NDS  95070</v>
          </cell>
          <cell r="G398" t="str">
            <v>RVG Harlingerode</v>
          </cell>
          <cell r="H398" t="str">
            <v>Hundertmark</v>
          </cell>
          <cell r="I398" t="str">
            <v>Judith</v>
          </cell>
          <cell r="J398" t="str">
            <v>Hundertmark   Judith</v>
          </cell>
          <cell r="K398">
            <v>35951</v>
          </cell>
        </row>
        <row r="399">
          <cell r="D399">
            <v>95270</v>
          </cell>
          <cell r="E399" t="str">
            <v>NDS</v>
          </cell>
          <cell r="F399" t="str">
            <v>NDS  95270</v>
          </cell>
          <cell r="G399" t="str">
            <v>RVT Aschendorf</v>
          </cell>
          <cell r="H399" t="str">
            <v>Huning</v>
          </cell>
          <cell r="I399" t="str">
            <v>Kevin</v>
          </cell>
          <cell r="J399" t="str">
            <v>Huning   Kevin</v>
          </cell>
          <cell r="K399">
            <v>34141</v>
          </cell>
        </row>
        <row r="400">
          <cell r="D400">
            <v>90298</v>
          </cell>
          <cell r="E400" t="str">
            <v>NDS</v>
          </cell>
          <cell r="F400" t="str">
            <v>NDS  90298</v>
          </cell>
          <cell r="G400" t="str">
            <v>RCG Hahndorf </v>
          </cell>
          <cell r="H400" t="str">
            <v>Huter</v>
          </cell>
          <cell r="I400" t="str">
            <v>Stefan</v>
          </cell>
          <cell r="J400" t="str">
            <v>Huter   Stefan</v>
          </cell>
          <cell r="K400">
            <v>23112</v>
          </cell>
        </row>
        <row r="401">
          <cell r="D401">
            <v>93856</v>
          </cell>
          <cell r="E401" t="str">
            <v>NDS</v>
          </cell>
          <cell r="F401" t="str">
            <v>NDS  93856</v>
          </cell>
          <cell r="G401" t="str">
            <v>RVM Bilshausen III</v>
          </cell>
          <cell r="H401" t="str">
            <v>Iben</v>
          </cell>
          <cell r="I401" t="str">
            <v>Jannis</v>
          </cell>
          <cell r="J401" t="str">
            <v>Iben   Jannis</v>
          </cell>
          <cell r="K401">
            <v>34954</v>
          </cell>
        </row>
        <row r="402">
          <cell r="D402">
            <v>140471</v>
          </cell>
          <cell r="E402" t="str">
            <v>NDS</v>
          </cell>
          <cell r="F402" t="str">
            <v>NDS  140471</v>
          </cell>
          <cell r="G402" t="str">
            <v>RCG Hahndorf II</v>
          </cell>
          <cell r="H402" t="str">
            <v>Ibold</v>
          </cell>
          <cell r="I402" t="str">
            <v>Hendrik</v>
          </cell>
          <cell r="J402" t="str">
            <v>Ibold   Hendrik</v>
          </cell>
          <cell r="K402">
            <v>30443</v>
          </cell>
        </row>
        <row r="403">
          <cell r="D403">
            <v>215118</v>
          </cell>
          <cell r="E403" t="str">
            <v>RKB</v>
          </cell>
          <cell r="F403" t="str">
            <v>RKB  215118</v>
          </cell>
          <cell r="G403" t="str">
            <v>SC Woltringhausen</v>
          </cell>
          <cell r="H403" t="str">
            <v>Ihlo</v>
          </cell>
          <cell r="I403" t="str">
            <v>Lena</v>
          </cell>
          <cell r="J403" t="str">
            <v>Ihlo   Lena</v>
          </cell>
          <cell r="K403">
            <v>35325</v>
          </cell>
        </row>
        <row r="404">
          <cell r="D404">
            <v>216000</v>
          </cell>
          <cell r="E404" t="str">
            <v>RKB</v>
          </cell>
          <cell r="F404" t="str">
            <v>RKB  216000</v>
          </cell>
          <cell r="G404" t="str">
            <v>SC Woltringhausen III</v>
          </cell>
          <cell r="H404" t="str">
            <v>Ihlo</v>
          </cell>
          <cell r="I404" t="str">
            <v>Lena</v>
          </cell>
          <cell r="J404" t="str">
            <v>Ihlo   Lena</v>
          </cell>
          <cell r="K404">
            <v>35065</v>
          </cell>
        </row>
        <row r="405">
          <cell r="D405">
            <v>213384</v>
          </cell>
          <cell r="E405" t="str">
            <v>RKB</v>
          </cell>
          <cell r="F405" t="str">
            <v>RKB  213384</v>
          </cell>
          <cell r="G405" t="str">
            <v>SC Woltringhausen II</v>
          </cell>
          <cell r="H405" t="str">
            <v>Ihlo</v>
          </cell>
          <cell r="I405" t="str">
            <v>Melanie</v>
          </cell>
          <cell r="J405" t="str">
            <v>Ihlo   Melanie</v>
          </cell>
          <cell r="K405">
            <v>33239</v>
          </cell>
        </row>
        <row r="406">
          <cell r="D406">
            <v>214458</v>
          </cell>
          <cell r="E406" t="str">
            <v>RKB</v>
          </cell>
          <cell r="F406" t="str">
            <v>RKB  214458</v>
          </cell>
          <cell r="G406" t="str">
            <v>RSV Halle I</v>
          </cell>
          <cell r="H406" t="str">
            <v>Ihlo</v>
          </cell>
          <cell r="I406" t="str">
            <v>Nadja</v>
          </cell>
          <cell r="J406" t="str">
            <v>Ihlo   Nadja</v>
          </cell>
          <cell r="K406">
            <v>38161</v>
          </cell>
        </row>
        <row r="407">
          <cell r="D407">
            <v>10054078490</v>
          </cell>
          <cell r="E407" t="str">
            <v>RKB</v>
          </cell>
          <cell r="F407" t="str">
            <v>RKB  10054078490</v>
          </cell>
          <cell r="G407" t="str">
            <v>RSV Halle II</v>
          </cell>
          <cell r="H407" t="str">
            <v>Ihlo</v>
          </cell>
          <cell r="I407" t="str">
            <v>Nadja</v>
          </cell>
          <cell r="J407" t="str">
            <v>Ihlo   Nadja</v>
          </cell>
          <cell r="K407">
            <v>38161</v>
          </cell>
        </row>
        <row r="408">
          <cell r="D408">
            <v>93584</v>
          </cell>
          <cell r="E408" t="str">
            <v>NDS</v>
          </cell>
          <cell r="F408" t="str">
            <v>NDS  93584</v>
          </cell>
          <cell r="G408" t="str">
            <v>RCG Hahndorf II</v>
          </cell>
          <cell r="H408" t="str">
            <v>Ilauski</v>
          </cell>
          <cell r="I408" t="str">
            <v>Moritz</v>
          </cell>
          <cell r="J408" t="str">
            <v>Ilauski   Moritz</v>
          </cell>
          <cell r="K408">
            <v>34515</v>
          </cell>
        </row>
        <row r="409">
          <cell r="D409">
            <v>214757</v>
          </cell>
          <cell r="E409" t="str">
            <v>RKB</v>
          </cell>
          <cell r="F409" t="str">
            <v>RKB  214757</v>
          </cell>
          <cell r="G409" t="str">
            <v>RSV Frellstedt III</v>
          </cell>
          <cell r="H409" t="str">
            <v>Imhof</v>
          </cell>
          <cell r="I409" t="str">
            <v>Bellana</v>
          </cell>
          <cell r="J409" t="str">
            <v>Imhof   Bellana</v>
          </cell>
          <cell r="K409">
            <v>36006</v>
          </cell>
        </row>
        <row r="410">
          <cell r="D410">
            <v>10124074195</v>
          </cell>
          <cell r="E410" t="str">
            <v>NDS</v>
          </cell>
          <cell r="F410" t="str">
            <v>NDS  10124074195</v>
          </cell>
          <cell r="G410" t="str">
            <v>RSV Frellstedt a.K.</v>
          </cell>
          <cell r="H410" t="str">
            <v>Isensee</v>
          </cell>
          <cell r="I410" t="str">
            <v>Christoph </v>
          </cell>
          <cell r="J410" t="str">
            <v>Isensee   Christoph </v>
          </cell>
          <cell r="K410">
            <v>40731</v>
          </cell>
        </row>
        <row r="411">
          <cell r="D411">
            <v>95449</v>
          </cell>
          <cell r="E411" t="str">
            <v>NDS</v>
          </cell>
          <cell r="F411" t="str">
            <v>NDS  95449</v>
          </cell>
          <cell r="G411" t="str">
            <v>RCG Hahndorf IV</v>
          </cell>
          <cell r="H411" t="str">
            <v>Jahn</v>
          </cell>
          <cell r="I411" t="str">
            <v>Benedikt</v>
          </cell>
          <cell r="J411" t="str">
            <v>Jahn   Benedikt</v>
          </cell>
          <cell r="K411">
            <v>33116</v>
          </cell>
        </row>
        <row r="412">
          <cell r="D412">
            <v>93500</v>
          </cell>
          <cell r="E412" t="str">
            <v>NDS</v>
          </cell>
          <cell r="F412" t="str">
            <v>NDS  93500</v>
          </cell>
          <cell r="G412" t="str">
            <v>TSV Barrien II</v>
          </cell>
          <cell r="H412" t="str">
            <v>Jandrich</v>
          </cell>
          <cell r="I412" t="str">
            <v>Stephan</v>
          </cell>
          <cell r="J412" t="str">
            <v>Jandrich   Stephan</v>
          </cell>
          <cell r="K412">
            <v>33218</v>
          </cell>
        </row>
        <row r="413">
          <cell r="D413">
            <v>10096601573</v>
          </cell>
          <cell r="E413" t="str">
            <v>NRW</v>
          </cell>
          <cell r="F413" t="str">
            <v>NRW  10096601573</v>
          </cell>
          <cell r="G413" t="str">
            <v>RSC Schiefbahn II</v>
          </cell>
          <cell r="H413" t="str">
            <v>Janssen</v>
          </cell>
          <cell r="I413" t="str">
            <v>Luzie</v>
          </cell>
          <cell r="J413" t="str">
            <v>Janssen   Luzie</v>
          </cell>
          <cell r="K413">
            <v>39466</v>
          </cell>
        </row>
        <row r="414">
          <cell r="D414">
            <v>10036382357</v>
          </cell>
          <cell r="E414" t="str">
            <v>BRA</v>
          </cell>
          <cell r="F414" t="str">
            <v>BRA  10036382357</v>
          </cell>
          <cell r="G414" t="str">
            <v>SV WG Märkisch Buchholz</v>
          </cell>
          <cell r="H414" t="str">
            <v>Janzen</v>
          </cell>
          <cell r="I414" t="str">
            <v>Phelan</v>
          </cell>
          <cell r="J414" t="str">
            <v>Janzen   Phelan</v>
          </cell>
          <cell r="K414">
            <v>38630</v>
          </cell>
        </row>
        <row r="415">
          <cell r="D415">
            <v>210878</v>
          </cell>
          <cell r="E415" t="str">
            <v>RKB</v>
          </cell>
          <cell r="F415" t="str">
            <v>RKB  210878</v>
          </cell>
          <cell r="G415" t="str">
            <v>RSV Halle I</v>
          </cell>
          <cell r="H415" t="str">
            <v>Jeske</v>
          </cell>
          <cell r="I415" t="str">
            <v>Stephan</v>
          </cell>
          <cell r="J415" t="str">
            <v>Jeske   Stephan</v>
          </cell>
          <cell r="K415">
            <v>30499</v>
          </cell>
        </row>
        <row r="416">
          <cell r="D416">
            <v>211465</v>
          </cell>
          <cell r="E416" t="str">
            <v>RKB</v>
          </cell>
          <cell r="F416" t="str">
            <v>RKB  211465</v>
          </cell>
          <cell r="G416" t="str">
            <v>SVE Oldenburg I</v>
          </cell>
          <cell r="H416" t="str">
            <v>Johannes</v>
          </cell>
          <cell r="I416" t="str">
            <v>Ingo</v>
          </cell>
          <cell r="J416" t="str">
            <v>Johannes   Ingo</v>
          </cell>
          <cell r="K416">
            <v>24547</v>
          </cell>
        </row>
        <row r="417">
          <cell r="D417">
            <v>77867</v>
          </cell>
          <cell r="E417" t="str">
            <v>THÜ</v>
          </cell>
          <cell r="F417" t="str">
            <v>THÜ  77867</v>
          </cell>
          <cell r="G417" t="str">
            <v>TSG Stotternheim</v>
          </cell>
          <cell r="H417" t="str">
            <v>Jordan</v>
          </cell>
          <cell r="I417" t="str">
            <v>Leonard</v>
          </cell>
          <cell r="J417" t="str">
            <v>Jordan   Leonard</v>
          </cell>
          <cell r="K417">
            <v>35293</v>
          </cell>
        </row>
        <row r="418">
          <cell r="D418">
            <v>142017</v>
          </cell>
          <cell r="E418" t="str">
            <v>SAH</v>
          </cell>
          <cell r="F418" t="str">
            <v>SAH  142017</v>
          </cell>
          <cell r="G418" t="str">
            <v>SGC Zeitz</v>
          </cell>
          <cell r="H418" t="str">
            <v>Jose</v>
          </cell>
          <cell r="I418" t="str">
            <v>Aleksander</v>
          </cell>
          <cell r="J418" t="str">
            <v>Jose   Aleksander</v>
          </cell>
          <cell r="K418">
            <v>36296</v>
          </cell>
        </row>
        <row r="419">
          <cell r="D419">
            <v>10036234736</v>
          </cell>
          <cell r="E419" t="str">
            <v>SAH</v>
          </cell>
          <cell r="F419" t="str">
            <v>SAH  10036234736</v>
          </cell>
          <cell r="G419" t="str">
            <v>SGC Zeitz</v>
          </cell>
          <cell r="H419" t="str">
            <v>Jose</v>
          </cell>
          <cell r="I419" t="str">
            <v>Gabriel</v>
          </cell>
          <cell r="J419" t="str">
            <v>Jose   Gabriel</v>
          </cell>
          <cell r="K419">
            <v>37582</v>
          </cell>
        </row>
        <row r="420">
          <cell r="D420">
            <v>10036270405</v>
          </cell>
          <cell r="E420" t="str">
            <v>HES</v>
          </cell>
          <cell r="F420" t="str">
            <v>HES  10036270405</v>
          </cell>
          <cell r="G420" t="str">
            <v>RVW Naurod </v>
          </cell>
          <cell r="H420" t="str">
            <v>Jöst</v>
          </cell>
          <cell r="I420" t="str">
            <v>Tobias</v>
          </cell>
          <cell r="J420" t="str">
            <v>Jöst   Tobias</v>
          </cell>
          <cell r="K420">
            <v>37678</v>
          </cell>
        </row>
        <row r="421">
          <cell r="D421">
            <v>10065368583</v>
          </cell>
          <cell r="E421" t="str">
            <v>NRW</v>
          </cell>
          <cell r="F421" t="str">
            <v>NRW  10065368583</v>
          </cell>
          <cell r="G421" t="str">
            <v>RSC Schiefbahn II</v>
          </cell>
          <cell r="H421" t="str">
            <v>Juckenhöfel</v>
          </cell>
          <cell r="I421" t="str">
            <v>Ben   </v>
          </cell>
          <cell r="J421" t="str">
            <v>Juckenhöfel   Ben   </v>
          </cell>
          <cell r="K421">
            <v>39665</v>
          </cell>
        </row>
        <row r="422">
          <cell r="D422">
            <v>10139232063</v>
          </cell>
          <cell r="E422" t="str">
            <v>NDS</v>
          </cell>
          <cell r="F422" t="str">
            <v>NDS  10139232063</v>
          </cell>
          <cell r="G422" t="str">
            <v>RVM Bilshausen II U13</v>
          </cell>
          <cell r="H422" t="str">
            <v>Jünemann</v>
          </cell>
          <cell r="I422" t="str">
            <v>Eric</v>
          </cell>
          <cell r="J422" t="str">
            <v>Jünemann   Eric</v>
          </cell>
          <cell r="K422">
            <v>41779</v>
          </cell>
        </row>
        <row r="423">
          <cell r="D423">
            <v>10086782345</v>
          </cell>
          <cell r="E423" t="str">
            <v>NDS</v>
          </cell>
          <cell r="F423" t="str">
            <v>NDS  10086782345</v>
          </cell>
          <cell r="G423" t="str">
            <v>RVM Bilshausen I U15 ZSR</v>
          </cell>
          <cell r="H423" t="str">
            <v>Jünemann</v>
          </cell>
          <cell r="I423" t="str">
            <v>Lenny</v>
          </cell>
          <cell r="J423" t="str">
            <v>Jünemann   Lenny</v>
          </cell>
          <cell r="K423">
            <v>40326</v>
          </cell>
        </row>
        <row r="424">
          <cell r="D424">
            <v>90655</v>
          </cell>
          <cell r="E424" t="str">
            <v>NDS</v>
          </cell>
          <cell r="F424" t="str">
            <v>NDS  90655</v>
          </cell>
          <cell r="G424" t="str">
            <v>RSVL Gifhorn IV</v>
          </cell>
          <cell r="H424" t="str">
            <v>Jung</v>
          </cell>
          <cell r="I424" t="str">
            <v>Markus</v>
          </cell>
          <cell r="J424" t="str">
            <v>Jung   Markus</v>
          </cell>
          <cell r="K424">
            <v>26009</v>
          </cell>
        </row>
        <row r="425">
          <cell r="D425">
            <v>10036401555</v>
          </cell>
          <cell r="E425" t="str">
            <v>NDS</v>
          </cell>
          <cell r="F425" t="str">
            <v>NDS  10036401555</v>
          </cell>
          <cell r="G425" t="str">
            <v>RVM Bilshausen I</v>
          </cell>
          <cell r="H425" t="str">
            <v>Jung </v>
          </cell>
          <cell r="I425" t="str">
            <v>Samuel</v>
          </cell>
          <cell r="J425" t="str">
            <v>Jung    Samuel</v>
          </cell>
          <cell r="K425">
            <v>38881</v>
          </cell>
        </row>
        <row r="426">
          <cell r="D426">
            <v>10043832664</v>
          </cell>
          <cell r="E426" t="str">
            <v>RKB</v>
          </cell>
          <cell r="F426" t="str">
            <v>RKB  10043832664</v>
          </cell>
          <cell r="G426" t="str">
            <v>RSV Bramsche IV</v>
          </cell>
          <cell r="H426" t="str">
            <v>Junga</v>
          </cell>
          <cell r="I426" t="str">
            <v>Daniel</v>
          </cell>
          <cell r="J426" t="str">
            <v>Junga   Daniel</v>
          </cell>
          <cell r="K426">
            <v>32802</v>
          </cell>
        </row>
        <row r="427">
          <cell r="D427">
            <v>210744</v>
          </cell>
          <cell r="E427" t="str">
            <v>RKB</v>
          </cell>
          <cell r="F427" t="str">
            <v>RKB  210744</v>
          </cell>
          <cell r="G427" t="str">
            <v>RSV Bramsche III</v>
          </cell>
          <cell r="H427" t="str">
            <v>Junga</v>
          </cell>
          <cell r="I427" t="str">
            <v>Hans Jürgen</v>
          </cell>
          <cell r="J427" t="str">
            <v>Junga   Hans Jürgen</v>
          </cell>
          <cell r="K427">
            <v>21909</v>
          </cell>
        </row>
        <row r="428">
          <cell r="D428">
            <v>10050554057</v>
          </cell>
          <cell r="E428" t="str">
            <v>NDS</v>
          </cell>
          <cell r="F428" t="str">
            <v>NDS  10050554057</v>
          </cell>
          <cell r="G428" t="str">
            <v>RV Etelsen I</v>
          </cell>
          <cell r="H428" t="str">
            <v>Junge</v>
          </cell>
          <cell r="I428" t="str">
            <v>Christian</v>
          </cell>
          <cell r="J428" t="str">
            <v>Junge   Christian</v>
          </cell>
          <cell r="K428">
            <v>29506</v>
          </cell>
        </row>
        <row r="429">
          <cell r="D429">
            <v>607112</v>
          </cell>
          <cell r="E429" t="str">
            <v>RKB</v>
          </cell>
          <cell r="F429" t="str">
            <v>RKB  607112</v>
          </cell>
          <cell r="G429" t="str">
            <v>SG Osterfeld</v>
          </cell>
          <cell r="H429" t="str">
            <v>Jünge</v>
          </cell>
          <cell r="I429" t="str">
            <v>Maria</v>
          </cell>
          <cell r="J429" t="str">
            <v>Jünge   Maria</v>
          </cell>
          <cell r="K429">
            <v>35359</v>
          </cell>
        </row>
        <row r="430">
          <cell r="D430">
            <v>216439</v>
          </cell>
          <cell r="E430" t="str">
            <v>RKB</v>
          </cell>
          <cell r="F430" t="str">
            <v>RKB  216439</v>
          </cell>
          <cell r="G430" t="str">
            <v>RSV Frellstedt II</v>
          </cell>
          <cell r="H430" t="str">
            <v>Jungnickel</v>
          </cell>
          <cell r="I430" t="str">
            <v>Celine</v>
          </cell>
          <cell r="J430" t="str">
            <v>Jungnickel   Celine</v>
          </cell>
          <cell r="K430">
            <v>36817</v>
          </cell>
        </row>
        <row r="431">
          <cell r="D431">
            <v>10043808517</v>
          </cell>
          <cell r="E431" t="str">
            <v>NDS</v>
          </cell>
          <cell r="F431" t="str">
            <v>NDS  10043808517</v>
          </cell>
          <cell r="G431" t="str">
            <v>RCG Hahndorf I </v>
          </cell>
          <cell r="H431" t="str">
            <v>Jürgens</v>
          </cell>
          <cell r="I431" t="str">
            <v>Ike</v>
          </cell>
          <cell r="J431" t="str">
            <v>Jürgens   Ike</v>
          </cell>
          <cell r="K431">
            <v>37064</v>
          </cell>
        </row>
        <row r="432">
          <cell r="D432">
            <v>213689</v>
          </cell>
          <cell r="E432" t="str">
            <v>RKB</v>
          </cell>
          <cell r="F432" t="str">
            <v>RKB  213689</v>
          </cell>
          <cell r="G432" t="str">
            <v>SC Woltringhausen II</v>
          </cell>
          <cell r="H432" t="str">
            <v>Kahlert</v>
          </cell>
          <cell r="I432" t="str">
            <v>Bärbel</v>
          </cell>
          <cell r="J432" t="str">
            <v>Kahlert   Bärbel</v>
          </cell>
          <cell r="K432">
            <v>21393</v>
          </cell>
        </row>
        <row r="433">
          <cell r="D433">
            <v>213220</v>
          </cell>
          <cell r="E433" t="str">
            <v>RKB</v>
          </cell>
          <cell r="F433" t="str">
            <v>RKB  213220</v>
          </cell>
          <cell r="G433" t="str">
            <v>SG Woltringh./Bad Lauterb.</v>
          </cell>
          <cell r="H433" t="str">
            <v>Kahn</v>
          </cell>
          <cell r="I433" t="str">
            <v>Tatjana</v>
          </cell>
          <cell r="J433" t="str">
            <v>Kahn   Tatjana</v>
          </cell>
          <cell r="K433">
            <v>33719</v>
          </cell>
        </row>
        <row r="434">
          <cell r="D434">
            <v>76182</v>
          </cell>
          <cell r="E434" t="str">
            <v>HES</v>
          </cell>
          <cell r="F434" t="str">
            <v>HES  76182</v>
          </cell>
          <cell r="G434" t="str">
            <v>RVG Lollar I</v>
          </cell>
          <cell r="H434" t="str">
            <v>Kaiser</v>
          </cell>
          <cell r="I434" t="str">
            <v>Kristina</v>
          </cell>
          <cell r="J434" t="str">
            <v>Kaiser   Kristina</v>
          </cell>
          <cell r="K434">
            <v>32556</v>
          </cell>
        </row>
        <row r="435">
          <cell r="D435">
            <v>10088113871</v>
          </cell>
          <cell r="E435" t="str">
            <v>NRW</v>
          </cell>
          <cell r="F435" t="str">
            <v>NRW  10088113871</v>
          </cell>
          <cell r="G435" t="str">
            <v>RSC Niedermehnen I</v>
          </cell>
          <cell r="H435" t="str">
            <v>Kallmeyer</v>
          </cell>
          <cell r="I435" t="str">
            <v>Julia</v>
          </cell>
          <cell r="J435" t="str">
            <v>Kallmeyer   Julia</v>
          </cell>
          <cell r="K435">
            <v>39497</v>
          </cell>
        </row>
        <row r="436">
          <cell r="D436">
            <v>10050491817</v>
          </cell>
          <cell r="E436" t="str">
            <v>RKB</v>
          </cell>
          <cell r="F436" t="str">
            <v>RKB  10050491817</v>
          </cell>
          <cell r="G436" t="str">
            <v>RSV Halle I</v>
          </cell>
          <cell r="H436" t="str">
            <v>Kaltofen</v>
          </cell>
          <cell r="I436" t="str">
            <v>Jannik</v>
          </cell>
          <cell r="J436" t="str">
            <v>Kaltofen   Jannik</v>
          </cell>
          <cell r="K436">
            <v>36259</v>
          </cell>
        </row>
        <row r="437">
          <cell r="D437">
            <v>10050492726</v>
          </cell>
          <cell r="E437" t="str">
            <v>RKB</v>
          </cell>
          <cell r="F437" t="str">
            <v>RKB  10050492726</v>
          </cell>
          <cell r="G437" t="str">
            <v>RSV Halle I</v>
          </cell>
          <cell r="H437" t="str">
            <v>Kaltofen</v>
          </cell>
          <cell r="I437" t="str">
            <v>Marvin</v>
          </cell>
          <cell r="J437" t="str">
            <v>Kaltofen   Marvin</v>
          </cell>
          <cell r="K437">
            <v>35041</v>
          </cell>
        </row>
        <row r="438">
          <cell r="D438">
            <v>214900</v>
          </cell>
          <cell r="E438" t="str">
            <v>RKB</v>
          </cell>
          <cell r="F438" t="str">
            <v>RKB  214900</v>
          </cell>
          <cell r="G438" t="str">
            <v>RSV Frellstedt V</v>
          </cell>
          <cell r="H438" t="str">
            <v>Kammrath</v>
          </cell>
          <cell r="I438" t="str">
            <v>Jil</v>
          </cell>
          <cell r="J438" t="str">
            <v>Kammrath   Jil</v>
          </cell>
          <cell r="K438">
            <v>36405</v>
          </cell>
        </row>
        <row r="439">
          <cell r="D439">
            <v>141414</v>
          </cell>
          <cell r="E439" t="str">
            <v>SAH</v>
          </cell>
          <cell r="F439" t="str">
            <v>SAH  141414</v>
          </cell>
          <cell r="G439" t="str">
            <v>Tollwitzer RSV I</v>
          </cell>
          <cell r="H439" t="str">
            <v>Kanz</v>
          </cell>
          <cell r="I439" t="str">
            <v>Juliane</v>
          </cell>
          <cell r="J439" t="str">
            <v>Kanz   Juliane</v>
          </cell>
          <cell r="K439">
            <v>32859</v>
          </cell>
        </row>
        <row r="440">
          <cell r="D440">
            <v>79724</v>
          </cell>
          <cell r="E440" t="str">
            <v>HES</v>
          </cell>
          <cell r="F440" t="str">
            <v>HES  79724</v>
          </cell>
          <cell r="G440" t="str">
            <v>RSG Ginsheim I</v>
          </cell>
          <cell r="H440" t="str">
            <v>Karheiding</v>
          </cell>
          <cell r="I440" t="str">
            <v>Svea</v>
          </cell>
          <cell r="J440" t="str">
            <v>Karheiding   Svea</v>
          </cell>
          <cell r="K440">
            <v>37012</v>
          </cell>
        </row>
        <row r="441">
          <cell r="D441">
            <v>212901</v>
          </cell>
          <cell r="E441" t="str">
            <v>RKB</v>
          </cell>
          <cell r="F441" t="str">
            <v>RKB  212901</v>
          </cell>
          <cell r="G441" t="str">
            <v>SC Woltringhausen I</v>
          </cell>
          <cell r="H441" t="str">
            <v>Kasper</v>
          </cell>
          <cell r="I441" t="str">
            <v>Katharina</v>
          </cell>
          <cell r="J441" t="str">
            <v>Kasper   Katharina</v>
          </cell>
          <cell r="K441">
            <v>32897</v>
          </cell>
        </row>
        <row r="442">
          <cell r="D442">
            <v>212693</v>
          </cell>
          <cell r="E442" t="str">
            <v>RKB</v>
          </cell>
          <cell r="F442" t="str">
            <v>RKB  212693</v>
          </cell>
          <cell r="G442" t="str">
            <v>SC Woltringhausen  II</v>
          </cell>
          <cell r="H442" t="str">
            <v>Kasper</v>
          </cell>
          <cell r="I442" t="str">
            <v>Vera</v>
          </cell>
          <cell r="J442" t="str">
            <v>Kasper   Vera</v>
          </cell>
          <cell r="K442">
            <v>32393</v>
          </cell>
        </row>
        <row r="443">
          <cell r="D443">
            <v>10090010030</v>
          </cell>
          <cell r="E443" t="str">
            <v>NDS</v>
          </cell>
          <cell r="F443" t="str">
            <v>NDS  10090010030</v>
          </cell>
          <cell r="G443" t="str">
            <v>RV Etelsen I</v>
          </cell>
          <cell r="H443" t="str">
            <v>Katz</v>
          </cell>
          <cell r="I443" t="str">
            <v>Pejo</v>
          </cell>
          <cell r="J443" t="str">
            <v>Katz   Pejo</v>
          </cell>
          <cell r="K443">
            <v>40336</v>
          </cell>
        </row>
        <row r="444">
          <cell r="D444">
            <v>44858</v>
          </cell>
          <cell r="E444" t="str">
            <v>BRA</v>
          </cell>
          <cell r="F444" t="str">
            <v>BRA  44858</v>
          </cell>
          <cell r="G444" t="str">
            <v>SV BW Spremberg</v>
          </cell>
          <cell r="H444" t="str">
            <v>Kätzmer</v>
          </cell>
          <cell r="I444" t="str">
            <v>Lukas</v>
          </cell>
          <cell r="J444" t="str">
            <v>Kätzmer   Lukas</v>
          </cell>
          <cell r="K444">
            <v>37839</v>
          </cell>
        </row>
        <row r="445">
          <cell r="D445">
            <v>92849</v>
          </cell>
          <cell r="E445" t="str">
            <v>NDS</v>
          </cell>
          <cell r="F445" t="str">
            <v>NDS  92849</v>
          </cell>
          <cell r="G445" t="str">
            <v>RTC Hildesheim</v>
          </cell>
          <cell r="H445" t="str">
            <v>Kaufhold</v>
          </cell>
          <cell r="I445" t="str">
            <v>Max</v>
          </cell>
          <cell r="J445" t="str">
            <v>Kaufhold   Max</v>
          </cell>
          <cell r="K445">
            <v>32240</v>
          </cell>
        </row>
        <row r="446">
          <cell r="D446">
            <v>10135864244</v>
          </cell>
          <cell r="E446" t="str">
            <v>RKB</v>
          </cell>
          <cell r="F446" t="str">
            <v>RKB  10135864244</v>
          </cell>
          <cell r="G446" t="str">
            <v>RSV Frellstedt III U13</v>
          </cell>
          <cell r="H446" t="str">
            <v>Keffel</v>
          </cell>
          <cell r="I446" t="str">
            <v>Johanna</v>
          </cell>
          <cell r="J446" t="str">
            <v>Keffel   Johanna</v>
          </cell>
          <cell r="K446">
            <v>41675</v>
          </cell>
        </row>
        <row r="447">
          <cell r="D447">
            <v>10135865658</v>
          </cell>
          <cell r="E447" t="str">
            <v>RKB</v>
          </cell>
          <cell r="F447" t="str">
            <v>RKB  10135865658</v>
          </cell>
          <cell r="G447" t="str">
            <v>RSV Frellstedt IV</v>
          </cell>
          <cell r="H447" t="str">
            <v>Keffel</v>
          </cell>
          <cell r="I447" t="str">
            <v>Marilena</v>
          </cell>
          <cell r="J447" t="str">
            <v>Keffel   Marilena</v>
          </cell>
          <cell r="K447">
            <v>40544</v>
          </cell>
        </row>
        <row r="448">
          <cell r="D448">
            <v>10036398626</v>
          </cell>
          <cell r="E448" t="str">
            <v>NDS</v>
          </cell>
          <cell r="F448" t="str">
            <v>NDS  10036398626</v>
          </cell>
          <cell r="G448" t="str">
            <v>RVM Göttingen I</v>
          </cell>
          <cell r="H448" t="str">
            <v>Kellner</v>
          </cell>
          <cell r="I448" t="str">
            <v>Markus</v>
          </cell>
          <cell r="J448" t="str">
            <v>Kellner   Markus</v>
          </cell>
          <cell r="K448">
            <v>27384</v>
          </cell>
        </row>
        <row r="449">
          <cell r="D449">
            <v>10090010042</v>
          </cell>
          <cell r="E449" t="str">
            <v>RKB</v>
          </cell>
          <cell r="F449" t="str">
            <v>RKB  10090010042</v>
          </cell>
          <cell r="G449" t="str">
            <v>RSV Halle II</v>
          </cell>
          <cell r="H449" t="str">
            <v>Kiep</v>
          </cell>
          <cell r="I449" t="str">
            <v>Isabel</v>
          </cell>
          <cell r="J449" t="str">
            <v>Kiep   Isabel</v>
          </cell>
          <cell r="K449">
            <v>39862</v>
          </cell>
        </row>
        <row r="450">
          <cell r="D450">
            <v>10045887549</v>
          </cell>
          <cell r="E450" t="str">
            <v>BRA</v>
          </cell>
          <cell r="F450" t="str">
            <v>BRA  10045887549</v>
          </cell>
          <cell r="G450" t="str">
            <v>RSV Großkoschen</v>
          </cell>
          <cell r="H450" t="str">
            <v>Kieschnick</v>
          </cell>
          <cell r="I450" t="str">
            <v>Franz</v>
          </cell>
          <cell r="J450" t="str">
            <v>Kieschnick   Franz</v>
          </cell>
          <cell r="K450">
            <v>38367</v>
          </cell>
        </row>
        <row r="451">
          <cell r="D451">
            <v>95077</v>
          </cell>
          <cell r="E451" t="str">
            <v>NDS</v>
          </cell>
          <cell r="F451" t="str">
            <v>NDS  95077</v>
          </cell>
          <cell r="G451" t="str">
            <v>RCG Hahndorf </v>
          </cell>
          <cell r="H451" t="str">
            <v>Kippenberg</v>
          </cell>
          <cell r="I451" t="str">
            <v>Kevin</v>
          </cell>
          <cell r="J451" t="str">
            <v>Kippenberg   Kevin</v>
          </cell>
          <cell r="K451">
            <v>35774</v>
          </cell>
        </row>
        <row r="452">
          <cell r="D452">
            <v>10086988469</v>
          </cell>
          <cell r="E452" t="str">
            <v>RKB</v>
          </cell>
          <cell r="F452" t="str">
            <v>RKB  10086988469</v>
          </cell>
          <cell r="G452" t="str">
            <v>RSV Frellstedt IV</v>
          </cell>
          <cell r="H452" t="str">
            <v>Kirchner</v>
          </cell>
          <cell r="I452" t="str">
            <v>Leonie</v>
          </cell>
          <cell r="J452" t="str">
            <v>Kirchner   Leonie</v>
          </cell>
          <cell r="K452">
            <v>40045</v>
          </cell>
        </row>
        <row r="453">
          <cell r="D453">
            <v>213920</v>
          </cell>
          <cell r="E453" t="str">
            <v>RKB</v>
          </cell>
          <cell r="F453" t="str">
            <v>RKB  213920</v>
          </cell>
          <cell r="G453" t="str">
            <v>RSV Bramsche II</v>
          </cell>
          <cell r="H453" t="str">
            <v>Kirchner</v>
          </cell>
          <cell r="I453" t="str">
            <v>Oliver</v>
          </cell>
          <cell r="J453" t="str">
            <v>Kirchner   Oliver</v>
          </cell>
          <cell r="K453">
            <v>33774</v>
          </cell>
        </row>
        <row r="454">
          <cell r="D454">
            <v>10036408023</v>
          </cell>
          <cell r="E454" t="str">
            <v>NRW</v>
          </cell>
          <cell r="F454" t="str">
            <v>NRW  10036408023</v>
          </cell>
          <cell r="G454" t="str">
            <v>RMSV Düsseldorf I</v>
          </cell>
          <cell r="H454" t="str">
            <v>Kirner</v>
          </cell>
          <cell r="I454" t="str">
            <v>Axel</v>
          </cell>
          <cell r="J454" t="str">
            <v>Kirner   Axel</v>
          </cell>
          <cell r="K454">
            <v>32210</v>
          </cell>
        </row>
        <row r="455">
          <cell r="D455">
            <v>51502</v>
          </cell>
          <cell r="E455" t="str">
            <v>BRE</v>
          </cell>
          <cell r="F455" t="str">
            <v>BRE  51502</v>
          </cell>
          <cell r="G455" t="str">
            <v>RV Schorf-Oberneuland III a.K.</v>
          </cell>
          <cell r="H455" t="str">
            <v>Kirsch</v>
          </cell>
          <cell r="I455" t="str">
            <v>Kemo</v>
          </cell>
          <cell r="J455" t="str">
            <v>Kirsch   Kemo</v>
          </cell>
          <cell r="K455">
            <v>33946</v>
          </cell>
        </row>
        <row r="456">
          <cell r="D456">
            <v>44793</v>
          </cell>
          <cell r="E456" t="str">
            <v>BRA</v>
          </cell>
          <cell r="F456" t="str">
            <v>BRA  44793</v>
          </cell>
          <cell r="G456" t="str">
            <v>SV Mühlenbeck</v>
          </cell>
          <cell r="H456" t="str">
            <v>Kisselov</v>
          </cell>
          <cell r="I456" t="str">
            <v>Alexander</v>
          </cell>
          <cell r="J456" t="str">
            <v>Kisselov   Alexander</v>
          </cell>
          <cell r="K456">
            <v>36761</v>
          </cell>
        </row>
        <row r="457">
          <cell r="D457">
            <v>10045890781</v>
          </cell>
          <cell r="E457" t="str">
            <v>BRA</v>
          </cell>
          <cell r="F457" t="str">
            <v>BRA  10045890781</v>
          </cell>
          <cell r="G457" t="str">
            <v>RSV Großkoschen II </v>
          </cell>
          <cell r="H457" t="str">
            <v>Klante</v>
          </cell>
          <cell r="I457" t="str">
            <v>Oliver</v>
          </cell>
          <cell r="J457" t="str">
            <v>Klante   Oliver</v>
          </cell>
          <cell r="K457">
            <v>37895</v>
          </cell>
        </row>
        <row r="458">
          <cell r="D458">
            <v>41958</v>
          </cell>
          <cell r="E458" t="str">
            <v>BRA</v>
          </cell>
          <cell r="F458" t="str">
            <v>BRA  41958</v>
          </cell>
          <cell r="G458" t="str">
            <v>RSV Großkoschen</v>
          </cell>
          <cell r="H458" t="str">
            <v>Klante</v>
          </cell>
          <cell r="I458" t="str">
            <v>Paul</v>
          </cell>
          <cell r="J458" t="str">
            <v>Klante   Paul</v>
          </cell>
          <cell r="K458">
            <v>33993</v>
          </cell>
        </row>
        <row r="459">
          <cell r="D459">
            <v>44160</v>
          </cell>
          <cell r="E459" t="str">
            <v>BRA</v>
          </cell>
          <cell r="F459" t="str">
            <v>BRA  44160</v>
          </cell>
          <cell r="G459" t="str">
            <v>RSV Großkoschen III</v>
          </cell>
          <cell r="H459" t="str">
            <v>Klante</v>
          </cell>
          <cell r="I459" t="str">
            <v>Steven</v>
          </cell>
          <cell r="J459" t="str">
            <v>Klante   Steven</v>
          </cell>
          <cell r="K459">
            <v>36154</v>
          </cell>
        </row>
        <row r="460">
          <cell r="D460">
            <v>10043818318</v>
          </cell>
          <cell r="E460" t="str">
            <v>NDS</v>
          </cell>
          <cell r="F460" t="str">
            <v>NDS  10043818318</v>
          </cell>
          <cell r="G460" t="str">
            <v>RCG Hahndorf</v>
          </cell>
          <cell r="H460" t="str">
            <v>Klauenberg</v>
          </cell>
          <cell r="I460" t="str">
            <v>Hendrik</v>
          </cell>
          <cell r="J460" t="str">
            <v>Klauenberg   Hendrik</v>
          </cell>
          <cell r="K460">
            <v>33524</v>
          </cell>
        </row>
        <row r="461">
          <cell r="D461">
            <v>90299</v>
          </cell>
          <cell r="E461" t="str">
            <v>NDS</v>
          </cell>
          <cell r="F461" t="str">
            <v>NDS  90299</v>
          </cell>
          <cell r="G461" t="str">
            <v>RCG Hahndorf V</v>
          </cell>
          <cell r="H461" t="str">
            <v>Klauenberg</v>
          </cell>
          <cell r="I461" t="str">
            <v>Henning</v>
          </cell>
          <cell r="J461" t="str">
            <v>Klauenberg   Henning</v>
          </cell>
          <cell r="K461">
            <v>24506</v>
          </cell>
        </row>
        <row r="462">
          <cell r="D462">
            <v>93583</v>
          </cell>
          <cell r="E462" t="str">
            <v>NDS</v>
          </cell>
          <cell r="F462" t="str">
            <v>NDS  93583</v>
          </cell>
          <cell r="G462" t="str">
            <v>RCG Hahndorf II</v>
          </cell>
          <cell r="H462" t="str">
            <v>Klauenberg</v>
          </cell>
          <cell r="I462" t="str">
            <v>Niklas</v>
          </cell>
          <cell r="J462" t="str">
            <v>Klauenberg   Niklas</v>
          </cell>
          <cell r="K462">
            <v>34499</v>
          </cell>
        </row>
        <row r="463">
          <cell r="D463">
            <v>10109731939</v>
          </cell>
          <cell r="E463" t="str">
            <v>NDS</v>
          </cell>
          <cell r="F463" t="str">
            <v>NDS  10109731939</v>
          </cell>
          <cell r="G463" t="str">
            <v>RVM Bilshausen I U13</v>
          </cell>
          <cell r="H463" t="str">
            <v>Klein</v>
          </cell>
          <cell r="I463" t="str">
            <v>Ben</v>
          </cell>
          <cell r="J463" t="str">
            <v>Klein   Ben</v>
          </cell>
          <cell r="K463">
            <v>41107</v>
          </cell>
        </row>
        <row r="464">
          <cell r="D464">
            <v>10086770019</v>
          </cell>
          <cell r="E464" t="str">
            <v>NDS</v>
          </cell>
          <cell r="F464" t="str">
            <v>NDS  10086770019</v>
          </cell>
          <cell r="G464" t="str">
            <v>RVM Bilshausen I</v>
          </cell>
          <cell r="H464" t="str">
            <v>Klein</v>
          </cell>
          <cell r="I464" t="str">
            <v>Damian</v>
          </cell>
          <cell r="J464" t="str">
            <v>Klein   Damian</v>
          </cell>
          <cell r="K464">
            <v>40152</v>
          </cell>
        </row>
        <row r="465">
          <cell r="D465">
            <v>703883</v>
          </cell>
          <cell r="E465" t="str">
            <v>NDS</v>
          </cell>
          <cell r="F465" t="str">
            <v>NDS  703883</v>
          </cell>
          <cell r="G465" t="str">
            <v>TSV Barrien I</v>
          </cell>
          <cell r="H465" t="str">
            <v>Klein</v>
          </cell>
          <cell r="I465" t="str">
            <v>Danny</v>
          </cell>
          <cell r="J465" t="str">
            <v>Klein   Danny</v>
          </cell>
          <cell r="K465">
            <v>30058</v>
          </cell>
        </row>
        <row r="466">
          <cell r="D466">
            <v>210837</v>
          </cell>
          <cell r="E466" t="str">
            <v>RKB</v>
          </cell>
          <cell r="F466" t="str">
            <v>RKB  210837</v>
          </cell>
          <cell r="G466" t="str">
            <v>RSV Frellstedt III</v>
          </cell>
          <cell r="H466" t="str">
            <v>Klein</v>
          </cell>
          <cell r="I466" t="str">
            <v>Nadine</v>
          </cell>
          <cell r="J466" t="str">
            <v>Klein   Nadine</v>
          </cell>
          <cell r="K466">
            <v>28858</v>
          </cell>
        </row>
        <row r="467">
          <cell r="D467">
            <v>216440</v>
          </cell>
          <cell r="E467" t="str">
            <v>RKB</v>
          </cell>
          <cell r="F467" t="str">
            <v>RKB  216440</v>
          </cell>
          <cell r="G467" t="str">
            <v>RSV Frellstedt I</v>
          </cell>
          <cell r="H467" t="str">
            <v>Klein</v>
          </cell>
          <cell r="I467" t="str">
            <v>Pascal</v>
          </cell>
          <cell r="J467" t="str">
            <v>Klein   Pascal</v>
          </cell>
          <cell r="K467">
            <v>37102</v>
          </cell>
        </row>
        <row r="468">
          <cell r="D468">
            <v>98090</v>
          </cell>
          <cell r="E468" t="str">
            <v>NDS</v>
          </cell>
          <cell r="F468" t="str">
            <v>NDS  98090</v>
          </cell>
          <cell r="G468" t="str">
            <v>RVW Salzgitter-Beddingen</v>
          </cell>
          <cell r="H468" t="str">
            <v>Kleineberg</v>
          </cell>
          <cell r="I468" t="str">
            <v>Sven</v>
          </cell>
          <cell r="J468" t="str">
            <v>Kleineberg   Sven</v>
          </cell>
          <cell r="K468">
            <v>34393</v>
          </cell>
        </row>
        <row r="469">
          <cell r="D469">
            <v>213193</v>
          </cell>
          <cell r="E469" t="str">
            <v>RKB</v>
          </cell>
          <cell r="F469" t="str">
            <v>RKB  213193</v>
          </cell>
          <cell r="G469" t="str">
            <v>RSV Bramsche I</v>
          </cell>
          <cell r="H469" t="str">
            <v>Klenke</v>
          </cell>
          <cell r="I469" t="str">
            <v>Sven</v>
          </cell>
          <cell r="J469" t="str">
            <v>Klenke   Sven</v>
          </cell>
          <cell r="K469">
            <v>33619</v>
          </cell>
        </row>
        <row r="470">
          <cell r="D470">
            <v>10036258277</v>
          </cell>
          <cell r="E470" t="str">
            <v>HES</v>
          </cell>
          <cell r="F470" t="str">
            <v>HES  10036258277</v>
          </cell>
          <cell r="G470" t="str">
            <v>SV Erzhausen</v>
          </cell>
          <cell r="H470" t="str">
            <v>Klink</v>
          </cell>
          <cell r="I470" t="str">
            <v>Jonas</v>
          </cell>
          <cell r="J470" t="str">
            <v>Klink   Jonas</v>
          </cell>
          <cell r="K470">
            <v>39762</v>
          </cell>
        </row>
        <row r="471">
          <cell r="D471">
            <v>10090010027</v>
          </cell>
          <cell r="E471" t="str">
            <v>NDS</v>
          </cell>
          <cell r="F471" t="str">
            <v>NDS  10090010027</v>
          </cell>
          <cell r="G471" t="str">
            <v>RCG Hahndorf I U15</v>
          </cell>
          <cell r="H471" t="str">
            <v>Klipp</v>
          </cell>
          <cell r="I471" t="str">
            <v>Noa</v>
          </cell>
          <cell r="J471" t="str">
            <v>Klipp   Noa</v>
          </cell>
          <cell r="K471">
            <v>40696</v>
          </cell>
        </row>
        <row r="472">
          <cell r="D472">
            <v>90753</v>
          </cell>
          <cell r="E472" t="str">
            <v>NDS</v>
          </cell>
          <cell r="F472" t="str">
            <v>NDS  90753</v>
          </cell>
          <cell r="G472" t="str">
            <v>RVT Aschendorf</v>
          </cell>
          <cell r="H472" t="str">
            <v>Klocke</v>
          </cell>
          <cell r="I472" t="str">
            <v>Sven</v>
          </cell>
          <cell r="J472" t="str">
            <v>Klocke   Sven</v>
          </cell>
          <cell r="K472">
            <v>31007</v>
          </cell>
        </row>
        <row r="473">
          <cell r="D473">
            <v>210746</v>
          </cell>
          <cell r="E473" t="str">
            <v>RKB</v>
          </cell>
          <cell r="F473" t="str">
            <v>RKB  210746</v>
          </cell>
          <cell r="G473" t="str">
            <v>RSV Bramsche II</v>
          </cell>
          <cell r="H473" t="str">
            <v>Klose</v>
          </cell>
          <cell r="I473" t="str">
            <v>Manfred</v>
          </cell>
          <cell r="J473" t="str">
            <v>Klose   Manfred</v>
          </cell>
          <cell r="K473">
            <v>18870</v>
          </cell>
        </row>
        <row r="474">
          <cell r="D474">
            <v>93395</v>
          </cell>
          <cell r="E474" t="str">
            <v>NDS</v>
          </cell>
          <cell r="F474" t="str">
            <v>NDS  93395</v>
          </cell>
          <cell r="G474" t="str">
            <v>TSV Barrien I</v>
          </cell>
          <cell r="H474" t="str">
            <v>Klostermann</v>
          </cell>
          <cell r="I474" t="str">
            <v>Björn</v>
          </cell>
          <cell r="J474" t="str">
            <v>Klostermann   Björn</v>
          </cell>
          <cell r="K474">
            <v>34627</v>
          </cell>
        </row>
        <row r="475">
          <cell r="D475">
            <v>141482</v>
          </cell>
          <cell r="E475" t="str">
            <v>SAH</v>
          </cell>
          <cell r="F475" t="str">
            <v>SAH  141482</v>
          </cell>
          <cell r="G475" t="str">
            <v>VfH Mücheln</v>
          </cell>
          <cell r="H475" t="str">
            <v>Klupsch</v>
          </cell>
          <cell r="I475" t="str">
            <v>Steffi</v>
          </cell>
          <cell r="J475" t="str">
            <v>Klupsch   Steffi</v>
          </cell>
          <cell r="K475">
            <v>32730</v>
          </cell>
        </row>
        <row r="476">
          <cell r="D476">
            <v>213508</v>
          </cell>
          <cell r="E476" t="str">
            <v>RKB</v>
          </cell>
          <cell r="F476" t="str">
            <v>RKB  213508</v>
          </cell>
          <cell r="G476" t="str">
            <v>SC Woltringhausen</v>
          </cell>
          <cell r="H476" t="str">
            <v>Klusmeyer</v>
          </cell>
          <cell r="I476" t="str">
            <v>Teresa</v>
          </cell>
          <cell r="J476" t="str">
            <v>Klusmeyer   Teresa</v>
          </cell>
          <cell r="K476">
            <v>34425</v>
          </cell>
        </row>
        <row r="477">
          <cell r="D477">
            <v>10064863678</v>
          </cell>
          <cell r="E477" t="str">
            <v>NRW</v>
          </cell>
          <cell r="F477" t="str">
            <v>NRW  10064863678</v>
          </cell>
          <cell r="G477" t="str">
            <v>RSV Leeden I</v>
          </cell>
          <cell r="H477" t="str">
            <v>Klute</v>
          </cell>
          <cell r="I477" t="str">
            <v>Louis</v>
          </cell>
          <cell r="J477" t="str">
            <v>Klute   Louis</v>
          </cell>
          <cell r="K477">
            <v>38985</v>
          </cell>
        </row>
        <row r="478">
          <cell r="D478">
            <v>210631</v>
          </cell>
          <cell r="E478" t="str">
            <v>RKB</v>
          </cell>
          <cell r="F478" t="str">
            <v>RKB  210631</v>
          </cell>
          <cell r="G478" t="str">
            <v>RKB Hameln</v>
          </cell>
          <cell r="H478" t="str">
            <v>Knaack</v>
          </cell>
          <cell r="I478" t="str">
            <v>Andreas</v>
          </cell>
          <cell r="J478" t="str">
            <v>Knaack   Andreas</v>
          </cell>
          <cell r="K478">
            <v>21528</v>
          </cell>
        </row>
        <row r="479">
          <cell r="D479">
            <v>81058</v>
          </cell>
          <cell r="E479" t="str">
            <v>NDS</v>
          </cell>
          <cell r="F479" t="str">
            <v>NDS  81058</v>
          </cell>
          <cell r="G479" t="str">
            <v>SV Lüblow</v>
          </cell>
          <cell r="H479" t="str">
            <v>Knaack</v>
          </cell>
          <cell r="I479" t="str">
            <v>Robert</v>
          </cell>
          <cell r="J479" t="str">
            <v>Knaack   Robert</v>
          </cell>
          <cell r="K479">
            <v>35131</v>
          </cell>
        </row>
        <row r="480">
          <cell r="D480">
            <v>10111404177</v>
          </cell>
          <cell r="E480" t="str">
            <v>RKB</v>
          </cell>
          <cell r="F480" t="str">
            <v>RKB  10111404177</v>
          </cell>
          <cell r="G480" t="str">
            <v>RSV Frellstedt I U13</v>
          </cell>
          <cell r="H480" t="str">
            <v>Knigge</v>
          </cell>
          <cell r="I480" t="str">
            <v>Luisa</v>
          </cell>
          <cell r="J480" t="str">
            <v>Knigge   Luisa</v>
          </cell>
          <cell r="K480">
            <v>41159</v>
          </cell>
        </row>
        <row r="481">
          <cell r="D481">
            <v>10036398828</v>
          </cell>
          <cell r="E481" t="str">
            <v>NDS</v>
          </cell>
          <cell r="F481" t="str">
            <v>NDS  10036398828</v>
          </cell>
          <cell r="G481" t="str">
            <v>RVM Göttingen I</v>
          </cell>
          <cell r="H481" t="str">
            <v>Knoblauch</v>
          </cell>
          <cell r="I481" t="str">
            <v>Torsten</v>
          </cell>
          <cell r="J481" t="str">
            <v>Knoblauch   Torsten</v>
          </cell>
          <cell r="K481">
            <v>27397</v>
          </cell>
        </row>
        <row r="482">
          <cell r="D482">
            <v>80882</v>
          </cell>
          <cell r="E482" t="str">
            <v>MEV</v>
          </cell>
          <cell r="F482" t="str">
            <v>MEV  80882</v>
          </cell>
          <cell r="G482" t="str">
            <v>SVW Lüblow</v>
          </cell>
          <cell r="H482" t="str">
            <v>Knoll</v>
          </cell>
          <cell r="I482" t="str">
            <v>Paul</v>
          </cell>
          <cell r="J482" t="str">
            <v>Knoll   Paul</v>
          </cell>
          <cell r="K482">
            <v>34179</v>
          </cell>
        </row>
        <row r="483">
          <cell r="D483">
            <v>10073600752</v>
          </cell>
          <cell r="E483" t="str">
            <v>BRA</v>
          </cell>
          <cell r="F483" t="str">
            <v>BRA  10073600752</v>
          </cell>
          <cell r="G483" t="str">
            <v>RC Luckau I</v>
          </cell>
          <cell r="H483" t="str">
            <v>Knopf</v>
          </cell>
          <cell r="I483" t="str">
            <v>Lukas</v>
          </cell>
          <cell r="J483" t="str">
            <v>Knopf   Lukas</v>
          </cell>
          <cell r="K483">
            <v>40079</v>
          </cell>
        </row>
        <row r="484">
          <cell r="D484">
            <v>571300</v>
          </cell>
          <cell r="E484" t="str">
            <v>HES</v>
          </cell>
          <cell r="F484" t="str">
            <v>HES  571300</v>
          </cell>
          <cell r="G484" t="str">
            <v>SV Erzhausen</v>
          </cell>
          <cell r="H484" t="str">
            <v>Köhler</v>
          </cell>
          <cell r="I484" t="str">
            <v>Nils</v>
          </cell>
          <cell r="J484" t="str">
            <v>Köhler   Nils</v>
          </cell>
          <cell r="K484">
            <v>38233</v>
          </cell>
        </row>
        <row r="485">
          <cell r="D485">
            <v>75180</v>
          </cell>
          <cell r="E485" t="str">
            <v>HES</v>
          </cell>
          <cell r="F485" t="str">
            <v>HES  75180</v>
          </cell>
          <cell r="G485" t="str">
            <v>RSV Seeheim</v>
          </cell>
          <cell r="H485" t="str">
            <v>Kohn</v>
          </cell>
          <cell r="I485" t="str">
            <v>Kerstin</v>
          </cell>
          <cell r="J485" t="str">
            <v>Kohn   Kerstin</v>
          </cell>
          <cell r="K485">
            <v>33128</v>
          </cell>
        </row>
        <row r="486">
          <cell r="D486">
            <v>10036381953</v>
          </cell>
          <cell r="E486" t="str">
            <v>BRA</v>
          </cell>
          <cell r="F486" t="str">
            <v>BRA  10036381953</v>
          </cell>
          <cell r="G486" t="str">
            <v>SV WG Märkisch Buchholz</v>
          </cell>
          <cell r="H486" t="str">
            <v>Kohrt</v>
          </cell>
          <cell r="I486" t="str">
            <v>Elias</v>
          </cell>
          <cell r="J486" t="str">
            <v>Kohrt   Elias</v>
          </cell>
          <cell r="K486">
            <v>38871</v>
          </cell>
        </row>
        <row r="487">
          <cell r="D487">
            <v>95280</v>
          </cell>
          <cell r="E487" t="str">
            <v>NDS</v>
          </cell>
          <cell r="F487" t="str">
            <v>NDS  95280</v>
          </cell>
          <cell r="G487" t="str">
            <v>RVT Aschendorf II</v>
          </cell>
          <cell r="H487" t="str">
            <v>Kokic</v>
          </cell>
          <cell r="I487" t="str">
            <v>Merlin</v>
          </cell>
          <cell r="J487" t="str">
            <v>Kokic   Merlin</v>
          </cell>
          <cell r="K487">
            <v>36960</v>
          </cell>
        </row>
        <row r="488">
          <cell r="D488">
            <v>10108457502</v>
          </cell>
          <cell r="E488" t="str">
            <v>NDS</v>
          </cell>
          <cell r="F488" t="str">
            <v>NDS  10108457502</v>
          </cell>
          <cell r="G488" t="str">
            <v>RCT Hannover I</v>
          </cell>
          <cell r="H488" t="str">
            <v>Kolanus</v>
          </cell>
          <cell r="I488" t="str">
            <v>Arthur</v>
          </cell>
          <cell r="J488" t="str">
            <v>Kolanus   Arthur</v>
          </cell>
          <cell r="K488">
            <v>40295</v>
          </cell>
        </row>
        <row r="489">
          <cell r="D489">
            <v>10036405282</v>
          </cell>
          <cell r="E489" t="str">
            <v>NRW</v>
          </cell>
          <cell r="F489" t="str">
            <v>NRW  10036405282</v>
          </cell>
          <cell r="G489" t="str">
            <v>RMSV Düsseldorf</v>
          </cell>
          <cell r="H489" t="str">
            <v>Kolender</v>
          </cell>
          <cell r="I489" t="str">
            <v>Simon</v>
          </cell>
          <cell r="J489" t="str">
            <v>Kolender   Simon</v>
          </cell>
          <cell r="K489">
            <v>31762</v>
          </cell>
        </row>
        <row r="490">
          <cell r="D490">
            <v>90656</v>
          </cell>
          <cell r="E490" t="str">
            <v>NDS</v>
          </cell>
          <cell r="F490" t="str">
            <v>NDS  90656</v>
          </cell>
          <cell r="G490" t="str">
            <v>RSVL Gifhorn II</v>
          </cell>
          <cell r="H490" t="str">
            <v>Komnick</v>
          </cell>
          <cell r="I490" t="str">
            <v>Andre</v>
          </cell>
          <cell r="J490" t="str">
            <v>Komnick   Andre</v>
          </cell>
          <cell r="K490">
            <v>24729</v>
          </cell>
        </row>
        <row r="491">
          <cell r="D491">
            <v>212378</v>
          </cell>
          <cell r="E491" t="str">
            <v>RKB</v>
          </cell>
          <cell r="F491" t="str">
            <v>RKB  212378</v>
          </cell>
          <cell r="G491" t="str">
            <v>RSV Halle V</v>
          </cell>
          <cell r="H491" t="str">
            <v>Könemann</v>
          </cell>
          <cell r="I491" t="str">
            <v>Carina</v>
          </cell>
          <cell r="J491" t="str">
            <v>Könemann   Carina</v>
          </cell>
          <cell r="K491">
            <v>33619</v>
          </cell>
        </row>
        <row r="492">
          <cell r="D492">
            <v>212902</v>
          </cell>
          <cell r="E492" t="str">
            <v>RKB</v>
          </cell>
          <cell r="F492" t="str">
            <v>RKB  212902</v>
          </cell>
          <cell r="G492" t="str">
            <v>RSV Halle II</v>
          </cell>
          <cell r="H492" t="str">
            <v>Könemann</v>
          </cell>
          <cell r="I492" t="str">
            <v>Larissa</v>
          </cell>
          <cell r="J492" t="str">
            <v>Könemann   Larissa</v>
          </cell>
          <cell r="K492">
            <v>34221</v>
          </cell>
        </row>
        <row r="493">
          <cell r="D493">
            <v>10013647779</v>
          </cell>
          <cell r="E493" t="str">
            <v>NDS</v>
          </cell>
          <cell r="F493" t="str">
            <v>NDS  10013647779</v>
          </cell>
          <cell r="G493" t="str">
            <v>RVS Obernfeld I</v>
          </cell>
          <cell r="H493" t="str">
            <v>Kopp</v>
          </cell>
          <cell r="I493" t="str">
            <v>André</v>
          </cell>
          <cell r="J493" t="str">
            <v>Kopp   André</v>
          </cell>
          <cell r="K493">
            <v>30866</v>
          </cell>
        </row>
        <row r="494">
          <cell r="D494">
            <v>10043823765</v>
          </cell>
          <cell r="E494" t="str">
            <v>NDS</v>
          </cell>
          <cell r="F494" t="str">
            <v>NDS  10043823765</v>
          </cell>
          <cell r="G494" t="str">
            <v>RVS Obernfeld I</v>
          </cell>
          <cell r="H494" t="str">
            <v>Kopp</v>
          </cell>
          <cell r="I494" t="str">
            <v>Jennifer</v>
          </cell>
          <cell r="J494" t="str">
            <v>Kopp   Jennifer</v>
          </cell>
          <cell r="K494">
            <v>32696</v>
          </cell>
        </row>
        <row r="495">
          <cell r="D495">
            <v>10043805180</v>
          </cell>
          <cell r="E495" t="str">
            <v>NDS</v>
          </cell>
          <cell r="F495" t="str">
            <v>NDS  10043805180</v>
          </cell>
          <cell r="G495" t="str">
            <v>RVS Obernfeld I</v>
          </cell>
          <cell r="H495" t="str">
            <v>Kopp</v>
          </cell>
          <cell r="I495" t="str">
            <v>Jette</v>
          </cell>
          <cell r="J495" t="str">
            <v>Kopp   Jette</v>
          </cell>
          <cell r="K495">
            <v>38974</v>
          </cell>
        </row>
        <row r="496">
          <cell r="D496">
            <v>10043807002</v>
          </cell>
          <cell r="E496" t="str">
            <v>NDS</v>
          </cell>
          <cell r="F496" t="str">
            <v>NDS  10043807002</v>
          </cell>
          <cell r="G496" t="str">
            <v>RVS Obernfeld I</v>
          </cell>
          <cell r="H496" t="str">
            <v>Kopp</v>
          </cell>
          <cell r="I496" t="str">
            <v>Johanna</v>
          </cell>
          <cell r="J496" t="str">
            <v>Kopp   Johanna</v>
          </cell>
          <cell r="K496">
            <v>38846</v>
          </cell>
        </row>
        <row r="497">
          <cell r="D497">
            <v>10043823166</v>
          </cell>
          <cell r="E497" t="str">
            <v>NDS</v>
          </cell>
          <cell r="F497" t="str">
            <v>NDS  10043823166</v>
          </cell>
          <cell r="G497" t="str">
            <v>RVS Obernfeld</v>
          </cell>
          <cell r="H497" t="str">
            <v>Kopp</v>
          </cell>
          <cell r="I497" t="str">
            <v>Julian</v>
          </cell>
          <cell r="J497" t="str">
            <v>Kopp   Julian</v>
          </cell>
          <cell r="K497">
            <v>32308</v>
          </cell>
        </row>
        <row r="498">
          <cell r="D498">
            <v>10072004292</v>
          </cell>
          <cell r="E498" t="str">
            <v>NDS</v>
          </cell>
          <cell r="F498" t="str">
            <v>NDS  10072004292</v>
          </cell>
          <cell r="G498" t="str">
            <v>RVS Obernfeld II</v>
          </cell>
          <cell r="H498" t="str">
            <v>Kopp</v>
          </cell>
          <cell r="I498" t="str">
            <v>Leon</v>
          </cell>
          <cell r="J498" t="str">
            <v>Kopp   Leon</v>
          </cell>
          <cell r="K498">
            <v>40018</v>
          </cell>
        </row>
        <row r="499">
          <cell r="D499">
            <v>10013647880</v>
          </cell>
          <cell r="E499" t="str">
            <v>NDS</v>
          </cell>
          <cell r="F499" t="str">
            <v>NDS  10013647880</v>
          </cell>
          <cell r="G499" t="str">
            <v>RVS Obernfeld I</v>
          </cell>
          <cell r="H499" t="str">
            <v>Kopp</v>
          </cell>
          <cell r="I499" t="str">
            <v>Manuel</v>
          </cell>
          <cell r="J499" t="str">
            <v>Kopp   Manuel</v>
          </cell>
          <cell r="K499">
            <v>31353</v>
          </cell>
        </row>
        <row r="500">
          <cell r="D500">
            <v>10048359534</v>
          </cell>
          <cell r="E500" t="str">
            <v>NDS</v>
          </cell>
          <cell r="F500" t="str">
            <v>NDS  10048359534</v>
          </cell>
          <cell r="G500" t="str">
            <v>RVS Obernfeld I </v>
          </cell>
          <cell r="H500" t="str">
            <v>Kopp</v>
          </cell>
          <cell r="I500" t="str">
            <v>Niklas</v>
          </cell>
          <cell r="J500" t="str">
            <v>Kopp   Niklas</v>
          </cell>
          <cell r="K500">
            <v>38194</v>
          </cell>
        </row>
        <row r="501">
          <cell r="D501">
            <v>10043813062</v>
          </cell>
          <cell r="E501" t="str">
            <v>NDS</v>
          </cell>
          <cell r="F501" t="str">
            <v>NDS  10043813062</v>
          </cell>
          <cell r="G501" t="str">
            <v>RVS Obernfeld</v>
          </cell>
          <cell r="H501" t="str">
            <v>Kopp</v>
          </cell>
          <cell r="I501" t="str">
            <v>Raphael</v>
          </cell>
          <cell r="J501" t="str">
            <v>Kopp   Raphael</v>
          </cell>
          <cell r="K501">
            <v>32148</v>
          </cell>
        </row>
        <row r="502">
          <cell r="D502">
            <v>10043801039</v>
          </cell>
          <cell r="E502" t="str">
            <v>RKB</v>
          </cell>
          <cell r="F502" t="str">
            <v>RKB  10043801039</v>
          </cell>
          <cell r="G502" t="str">
            <v>RSV Frellstedt I</v>
          </cell>
          <cell r="H502" t="str">
            <v>Koppehl</v>
          </cell>
          <cell r="I502" t="str">
            <v>Rosalie</v>
          </cell>
          <cell r="J502" t="str">
            <v>Koppehl   Rosalie</v>
          </cell>
          <cell r="K502">
            <v>39913</v>
          </cell>
        </row>
        <row r="503">
          <cell r="D503">
            <v>93127</v>
          </cell>
          <cell r="E503" t="str">
            <v>NDS</v>
          </cell>
          <cell r="F503" t="str">
            <v>NDS  93127</v>
          </cell>
          <cell r="G503" t="str">
            <v>RTC Hildesheim III</v>
          </cell>
          <cell r="H503" t="str">
            <v>Körner</v>
          </cell>
          <cell r="I503" t="str">
            <v>Viola</v>
          </cell>
          <cell r="J503" t="str">
            <v>Körner   Viola</v>
          </cell>
          <cell r="K503">
            <v>32641</v>
          </cell>
        </row>
        <row r="504">
          <cell r="D504">
            <v>10043805584</v>
          </cell>
          <cell r="E504" t="str">
            <v>RKB</v>
          </cell>
          <cell r="F504" t="str">
            <v>RKB  10043805584</v>
          </cell>
          <cell r="G504" t="str">
            <v>RSV Frellstedt I</v>
          </cell>
          <cell r="H504" t="str">
            <v>Körtge</v>
          </cell>
          <cell r="I504" t="str">
            <v>Franziska</v>
          </cell>
          <cell r="J504" t="str">
            <v>Körtge   Franziska</v>
          </cell>
          <cell r="K504">
            <v>33264</v>
          </cell>
        </row>
        <row r="505">
          <cell r="D505">
            <v>10043829634</v>
          </cell>
          <cell r="E505" t="str">
            <v>RKB</v>
          </cell>
          <cell r="F505" t="str">
            <v>RKB  10043829634</v>
          </cell>
          <cell r="G505" t="str">
            <v>RSV Frellstedt III</v>
          </cell>
          <cell r="H505" t="str">
            <v>Körtge</v>
          </cell>
          <cell r="I505" t="str">
            <v>Johannes</v>
          </cell>
          <cell r="J505" t="str">
            <v>Körtge   Johannes</v>
          </cell>
          <cell r="K505">
            <v>32410</v>
          </cell>
        </row>
        <row r="506">
          <cell r="D506">
            <v>10043829634</v>
          </cell>
          <cell r="E506" t="str">
            <v>RKB</v>
          </cell>
          <cell r="F506" t="str">
            <v>RKB  10043829634</v>
          </cell>
          <cell r="G506" t="str">
            <v>RSV Frellstedt IV</v>
          </cell>
          <cell r="H506" t="str">
            <v>Körtge</v>
          </cell>
          <cell r="I506" t="str">
            <v>Johannes</v>
          </cell>
          <cell r="J506" t="str">
            <v>Körtge   Johannes</v>
          </cell>
          <cell r="K506">
            <v>32410</v>
          </cell>
        </row>
        <row r="507">
          <cell r="D507">
            <v>10086991806</v>
          </cell>
          <cell r="E507" t="str">
            <v>RKB</v>
          </cell>
          <cell r="F507" t="str">
            <v>RKB  10086991806</v>
          </cell>
          <cell r="G507" t="str">
            <v>RSV Frellstedt III</v>
          </cell>
          <cell r="H507" t="str">
            <v>Kotzmann</v>
          </cell>
          <cell r="I507" t="str">
            <v>Mia</v>
          </cell>
          <cell r="J507" t="str">
            <v>Kotzmann   Mia</v>
          </cell>
          <cell r="K507">
            <v>40146</v>
          </cell>
        </row>
        <row r="508">
          <cell r="D508">
            <v>10051782220</v>
          </cell>
          <cell r="E508" t="str">
            <v>BRA</v>
          </cell>
          <cell r="F508" t="str">
            <v>BRA  10051782220</v>
          </cell>
          <cell r="G508" t="str">
            <v>RSV Großkoschen I</v>
          </cell>
          <cell r="H508" t="str">
            <v>Krahl</v>
          </cell>
          <cell r="I508" t="str">
            <v>Danny</v>
          </cell>
          <cell r="J508" t="str">
            <v>Krahl   Danny</v>
          </cell>
          <cell r="K508">
            <v>36692</v>
          </cell>
        </row>
        <row r="509">
          <cell r="D509">
            <v>10051799495</v>
          </cell>
          <cell r="E509" t="str">
            <v>NDS</v>
          </cell>
          <cell r="F509" t="str">
            <v>NDS  10051799495</v>
          </cell>
          <cell r="G509" t="str">
            <v>RSVL Gifhorn I</v>
          </cell>
          <cell r="H509" t="str">
            <v>Kramer</v>
          </cell>
          <cell r="I509" t="str">
            <v>Christian</v>
          </cell>
          <cell r="J509" t="str">
            <v>Kramer   Christian</v>
          </cell>
          <cell r="K509">
            <v>35424</v>
          </cell>
        </row>
        <row r="510">
          <cell r="D510">
            <v>10083809596</v>
          </cell>
          <cell r="E510" t="str">
            <v>NDS</v>
          </cell>
          <cell r="F510" t="str">
            <v>NDS  10083809596</v>
          </cell>
          <cell r="G510" t="str">
            <v>RSVL Gifhorn I U19</v>
          </cell>
          <cell r="H510" t="str">
            <v>Kramer</v>
          </cell>
          <cell r="I510" t="str">
            <v>Erik Florian</v>
          </cell>
          <cell r="J510" t="str">
            <v>Kramer   Erik Florian</v>
          </cell>
          <cell r="K510">
            <v>39215</v>
          </cell>
        </row>
        <row r="511">
          <cell r="D511">
            <v>10083809091</v>
          </cell>
          <cell r="E511" t="str">
            <v>NDS</v>
          </cell>
          <cell r="F511" t="str">
            <v>NDS  10083809091</v>
          </cell>
          <cell r="G511" t="str">
            <v>RSVL Gifhorn I U19</v>
          </cell>
          <cell r="H511" t="str">
            <v>Kramer</v>
          </cell>
          <cell r="I511" t="str">
            <v>Linus</v>
          </cell>
          <cell r="J511" t="str">
            <v>Kramer   Linus</v>
          </cell>
          <cell r="K511">
            <v>39290</v>
          </cell>
        </row>
        <row r="512">
          <cell r="D512">
            <v>10036212205</v>
          </cell>
          <cell r="E512" t="str">
            <v>NRW</v>
          </cell>
          <cell r="F512" t="str">
            <v>NRW  10036212205</v>
          </cell>
          <cell r="G512" t="str">
            <v>RSC Niedermehnen I</v>
          </cell>
          <cell r="H512" t="str">
            <v>Krämer</v>
          </cell>
          <cell r="I512" t="str">
            <v>Magnus</v>
          </cell>
          <cell r="J512" t="str">
            <v>Krämer   Magnus</v>
          </cell>
          <cell r="K512">
            <v>37798</v>
          </cell>
        </row>
        <row r="513">
          <cell r="D513">
            <v>10102538276</v>
          </cell>
          <cell r="E513" t="str">
            <v>NDS</v>
          </cell>
          <cell r="F513" t="str">
            <v>NDS  10102538276</v>
          </cell>
          <cell r="G513" t="str">
            <v>TSV Barrien U19</v>
          </cell>
          <cell r="H513" t="str">
            <v>Krämer</v>
          </cell>
          <cell r="I513" t="str">
            <v>Marit</v>
          </cell>
          <cell r="J513" t="str">
            <v>Krämer   Marit</v>
          </cell>
          <cell r="K513">
            <v>38553</v>
          </cell>
        </row>
        <row r="514">
          <cell r="D514">
            <v>607711</v>
          </cell>
          <cell r="E514" t="str">
            <v>NRW</v>
          </cell>
          <cell r="F514" t="str">
            <v>NRW  607711</v>
          </cell>
          <cell r="G514" t="str">
            <v>RSV Schwalbe Oelde </v>
          </cell>
          <cell r="H514" t="str">
            <v>Krampe</v>
          </cell>
          <cell r="I514" t="str">
            <v>Florian</v>
          </cell>
          <cell r="J514" t="str">
            <v>Krampe   Florian</v>
          </cell>
          <cell r="K514">
            <v>36657</v>
          </cell>
        </row>
        <row r="515">
          <cell r="D515">
            <v>10099611102</v>
          </cell>
          <cell r="E515" t="str">
            <v>HES</v>
          </cell>
          <cell r="F515" t="str">
            <v>HES  10099611102</v>
          </cell>
          <cell r="G515" t="str">
            <v>RC Worfelden</v>
          </cell>
          <cell r="H515" t="str">
            <v>Kraus</v>
          </cell>
          <cell r="I515" t="str">
            <v>Raphael</v>
          </cell>
          <cell r="J515" t="str">
            <v>Kraus   Raphael</v>
          </cell>
          <cell r="K515">
            <v>40836</v>
          </cell>
        </row>
        <row r="516">
          <cell r="D516">
            <v>214763</v>
          </cell>
          <cell r="E516" t="str">
            <v>RKB</v>
          </cell>
          <cell r="F516" t="str">
            <v>RKB  214763</v>
          </cell>
          <cell r="G516" t="str">
            <v>RSV Frellstedt I </v>
          </cell>
          <cell r="H516" t="str">
            <v>Krause</v>
          </cell>
          <cell r="I516" t="str">
            <v>Alina</v>
          </cell>
          <cell r="J516" t="str">
            <v>Krause   Alina</v>
          </cell>
          <cell r="K516">
            <v>37230</v>
          </cell>
        </row>
        <row r="517">
          <cell r="D517">
            <v>10093876580</v>
          </cell>
          <cell r="E517" t="str">
            <v>RKB</v>
          </cell>
          <cell r="F517" t="str">
            <v>RKB  10093876580</v>
          </cell>
          <cell r="G517" t="str">
            <v>RSV Halle I</v>
          </cell>
          <cell r="H517" t="str">
            <v>Krause</v>
          </cell>
          <cell r="I517" t="str">
            <v>Marja</v>
          </cell>
          <cell r="J517" t="str">
            <v>Krause   Marja</v>
          </cell>
          <cell r="K517">
            <v>39967</v>
          </cell>
        </row>
        <row r="518">
          <cell r="D518">
            <v>90689</v>
          </cell>
          <cell r="E518" t="str">
            <v>NDS</v>
          </cell>
          <cell r="F518" t="str">
            <v>NDS  90689</v>
          </cell>
          <cell r="G518" t="str">
            <v>RTC Hildesheim</v>
          </cell>
          <cell r="H518" t="str">
            <v>Krause</v>
          </cell>
          <cell r="I518" t="str">
            <v>Martine</v>
          </cell>
          <cell r="J518" t="str">
            <v>Krause   Martine</v>
          </cell>
          <cell r="K518">
            <v>24472</v>
          </cell>
        </row>
        <row r="519">
          <cell r="D519">
            <v>608804</v>
          </cell>
          <cell r="E519" t="str">
            <v>NRW</v>
          </cell>
          <cell r="F519" t="str">
            <v>NRW  608804</v>
          </cell>
          <cell r="G519" t="str">
            <v>RSV Münster I</v>
          </cell>
          <cell r="H519" t="str">
            <v>Kretzer</v>
          </cell>
          <cell r="I519" t="str">
            <v>Niklas</v>
          </cell>
          <cell r="J519" t="str">
            <v>Kretzer   Niklas</v>
          </cell>
          <cell r="K519">
            <v>36732</v>
          </cell>
        </row>
        <row r="520">
          <cell r="D520">
            <v>10051792526</v>
          </cell>
          <cell r="E520" t="str">
            <v>NDS</v>
          </cell>
          <cell r="F520" t="str">
            <v>NDS  10051792526</v>
          </cell>
          <cell r="G520" t="str">
            <v>RSVL Gifhorn I</v>
          </cell>
          <cell r="H520" t="str">
            <v>Kriebel</v>
          </cell>
          <cell r="I520" t="str">
            <v>Martin</v>
          </cell>
          <cell r="J520" t="str">
            <v>Kriebel   Martin</v>
          </cell>
          <cell r="K520">
            <v>28662</v>
          </cell>
        </row>
        <row r="521">
          <cell r="D521">
            <v>10090010017</v>
          </cell>
          <cell r="E521" t="str">
            <v>NDS</v>
          </cell>
          <cell r="F521" t="str">
            <v>NDS  10090010017</v>
          </cell>
          <cell r="G521" t="str">
            <v>RSVL Gifhorn I U13</v>
          </cell>
          <cell r="H521" t="str">
            <v>Kriebel </v>
          </cell>
          <cell r="I521" t="str">
            <v>Paul</v>
          </cell>
          <cell r="J521" t="str">
            <v>Kriebel    Paul</v>
          </cell>
          <cell r="K521">
            <v>41199</v>
          </cell>
        </row>
        <row r="522">
          <cell r="D522">
            <v>81160</v>
          </cell>
          <cell r="E522" t="str">
            <v>MEV</v>
          </cell>
          <cell r="F522" t="str">
            <v>MEV  81160</v>
          </cell>
          <cell r="G522" t="str">
            <v>SVW Lüblow</v>
          </cell>
          <cell r="H522" t="str">
            <v>Krogmann</v>
          </cell>
          <cell r="I522" t="str">
            <v>Daniel</v>
          </cell>
          <cell r="J522" t="str">
            <v>Krogmann   Daniel</v>
          </cell>
          <cell r="K522">
            <v>35810</v>
          </cell>
        </row>
        <row r="523">
          <cell r="D523">
            <v>10090010016</v>
          </cell>
          <cell r="E523" t="str">
            <v>NDS</v>
          </cell>
          <cell r="F523" t="str">
            <v>NDS  10090010016</v>
          </cell>
          <cell r="G523" t="str">
            <v>RCG Hahndorf I U13</v>
          </cell>
          <cell r="H523" t="str">
            <v>Kroll</v>
          </cell>
          <cell r="I523" t="str">
            <v>Jonah Eliah</v>
          </cell>
          <cell r="J523" t="str">
            <v>Kroll   Jonah Eliah</v>
          </cell>
          <cell r="K523">
            <v>42230</v>
          </cell>
        </row>
        <row r="524">
          <cell r="D524">
            <v>10064866106</v>
          </cell>
          <cell r="E524" t="str">
            <v>NRW</v>
          </cell>
          <cell r="F524" t="str">
            <v>NRW  10064866106</v>
          </cell>
          <cell r="G524" t="str">
            <v>RSV Leeden I</v>
          </cell>
          <cell r="H524" t="str">
            <v>Kröner</v>
          </cell>
          <cell r="I524" t="str">
            <v>Ilias</v>
          </cell>
          <cell r="J524" t="str">
            <v>Kröner   Ilias</v>
          </cell>
          <cell r="K524">
            <v>39772</v>
          </cell>
        </row>
        <row r="525">
          <cell r="D525">
            <v>10043820237</v>
          </cell>
          <cell r="E525" t="str">
            <v>RKB</v>
          </cell>
          <cell r="F525" t="str">
            <v>RKB  10043820237</v>
          </cell>
          <cell r="G525" t="str">
            <v>RSV Bramsche I</v>
          </cell>
          <cell r="H525" t="str">
            <v>Kropp</v>
          </cell>
          <cell r="I525" t="str">
            <v>Luca</v>
          </cell>
          <cell r="J525" t="str">
            <v>Kropp   Luca</v>
          </cell>
          <cell r="K525">
            <v>36432</v>
          </cell>
        </row>
        <row r="526">
          <cell r="D526">
            <v>10043815183</v>
          </cell>
          <cell r="E526" t="str">
            <v>RKB</v>
          </cell>
          <cell r="F526" t="str">
            <v>RKB  10043815183</v>
          </cell>
          <cell r="G526" t="str">
            <v>RSV Bramsche II</v>
          </cell>
          <cell r="H526" t="str">
            <v>Kropp</v>
          </cell>
          <cell r="I526" t="str">
            <v>Michael</v>
          </cell>
          <cell r="J526" t="str">
            <v>Kropp   Michael</v>
          </cell>
          <cell r="K526">
            <v>24712</v>
          </cell>
        </row>
        <row r="527">
          <cell r="D527">
            <v>95081</v>
          </cell>
          <cell r="E527" t="str">
            <v>NDS</v>
          </cell>
          <cell r="F527" t="str">
            <v>NDS  95081</v>
          </cell>
          <cell r="G527" t="str">
            <v>RVS Obernfeld</v>
          </cell>
          <cell r="H527" t="str">
            <v>Krüger</v>
          </cell>
          <cell r="I527" t="str">
            <v>Dominik</v>
          </cell>
          <cell r="J527" t="str">
            <v>Krüger   Dominik</v>
          </cell>
          <cell r="K527">
            <v>36922</v>
          </cell>
        </row>
        <row r="528">
          <cell r="D528">
            <v>90827</v>
          </cell>
          <cell r="E528" t="str">
            <v>NDS</v>
          </cell>
          <cell r="F528" t="str">
            <v>NDS  90827</v>
          </cell>
          <cell r="G528" t="str">
            <v>RV Etelsen I</v>
          </cell>
          <cell r="H528" t="str">
            <v>Krüger</v>
          </cell>
          <cell r="I528" t="str">
            <v>Jennifer</v>
          </cell>
          <cell r="J528" t="str">
            <v>Krüger   Jennifer</v>
          </cell>
          <cell r="K528">
            <v>30683</v>
          </cell>
        </row>
        <row r="529">
          <cell r="D529">
            <v>10074588940</v>
          </cell>
          <cell r="E529" t="str">
            <v>BRA</v>
          </cell>
          <cell r="F529" t="str">
            <v>BRA  10074588940</v>
          </cell>
          <cell r="G529" t="str">
            <v>RSV Großkoschen</v>
          </cell>
          <cell r="H529" t="str">
            <v>Krüger</v>
          </cell>
          <cell r="I529" t="str">
            <v>Ron</v>
          </cell>
          <cell r="J529" t="str">
            <v>Krüger   Ron</v>
          </cell>
          <cell r="K529">
            <v>40075</v>
          </cell>
        </row>
        <row r="530">
          <cell r="D530">
            <v>44284</v>
          </cell>
          <cell r="E530" t="str">
            <v>BRA</v>
          </cell>
          <cell r="F530" t="str">
            <v>BRA  44284</v>
          </cell>
          <cell r="G530" t="str">
            <v>Ludwigsfelder RC</v>
          </cell>
          <cell r="H530" t="str">
            <v>Krüger</v>
          </cell>
          <cell r="I530" t="str">
            <v>Tarek</v>
          </cell>
          <cell r="J530" t="str">
            <v>Krüger   Tarek</v>
          </cell>
          <cell r="K530">
            <v>36480</v>
          </cell>
        </row>
        <row r="531">
          <cell r="D531">
            <v>43085</v>
          </cell>
          <cell r="E531" t="str">
            <v>BRA</v>
          </cell>
          <cell r="F531" t="str">
            <v>BRA  43085</v>
          </cell>
          <cell r="G531" t="str">
            <v>Ludwigsfelder SC</v>
          </cell>
          <cell r="H531" t="str">
            <v>Krüger</v>
          </cell>
          <cell r="I531" t="str">
            <v>Tico</v>
          </cell>
          <cell r="J531" t="str">
            <v>Krüger   Tico</v>
          </cell>
          <cell r="K531">
            <v>34340</v>
          </cell>
        </row>
        <row r="532">
          <cell r="D532">
            <v>10086981395</v>
          </cell>
          <cell r="E532" t="str">
            <v>BRA</v>
          </cell>
          <cell r="F532" t="str">
            <v>BRA  10086981395</v>
          </cell>
          <cell r="G532" t="str">
            <v>RC Luckau I</v>
          </cell>
          <cell r="H532" t="str">
            <v>Kuboth</v>
          </cell>
          <cell r="I532" t="str">
            <v>Jannik</v>
          </cell>
          <cell r="J532" t="str">
            <v>Kuboth   Jannik</v>
          </cell>
          <cell r="K532">
            <v>40060</v>
          </cell>
        </row>
        <row r="533">
          <cell r="D533">
            <v>10014336580</v>
          </cell>
          <cell r="E533" t="str">
            <v>NRW</v>
          </cell>
          <cell r="F533" t="str">
            <v>NRW  10014336580</v>
          </cell>
          <cell r="G533" t="str">
            <v>RSVB Leeden I</v>
          </cell>
          <cell r="H533" t="str">
            <v>Kuhlage</v>
          </cell>
          <cell r="I533" t="str">
            <v>Markus</v>
          </cell>
          <cell r="J533" t="str">
            <v>Kuhlage   Markus</v>
          </cell>
          <cell r="K533">
            <v>32945</v>
          </cell>
        </row>
        <row r="534">
          <cell r="D534">
            <v>130419</v>
          </cell>
          <cell r="E534" t="str">
            <v>NDS</v>
          </cell>
          <cell r="F534" t="str">
            <v>NDS  130419</v>
          </cell>
          <cell r="G534" t="str">
            <v>RCT Hannover II</v>
          </cell>
          <cell r="H534" t="str">
            <v>Kühn</v>
          </cell>
          <cell r="I534" t="str">
            <v>Christian</v>
          </cell>
          <cell r="J534" t="str">
            <v>Kühn   Christian</v>
          </cell>
          <cell r="K534">
            <v>31797</v>
          </cell>
        </row>
        <row r="535">
          <cell r="D535">
            <v>10036415295</v>
          </cell>
          <cell r="E535" t="str">
            <v>NRW</v>
          </cell>
          <cell r="F535" t="str">
            <v>NRW  10036415295</v>
          </cell>
          <cell r="G535" t="str">
            <v>RMSV Düsseldorf I</v>
          </cell>
          <cell r="H535" t="str">
            <v>Kühn</v>
          </cell>
          <cell r="I535" t="str">
            <v>Sven</v>
          </cell>
          <cell r="J535" t="str">
            <v>Kühn   Sven</v>
          </cell>
          <cell r="K535">
            <v>35963</v>
          </cell>
        </row>
        <row r="536">
          <cell r="D536">
            <v>44607</v>
          </cell>
          <cell r="E536" t="str">
            <v>BRA</v>
          </cell>
          <cell r="F536" t="str">
            <v>BRA  44607</v>
          </cell>
          <cell r="G536" t="str">
            <v>Ludwigsfelder SC</v>
          </cell>
          <cell r="H536" t="str">
            <v>Kühnapfel</v>
          </cell>
          <cell r="I536" t="str">
            <v>Elia</v>
          </cell>
          <cell r="J536" t="str">
            <v>Kühnapfel   Elia</v>
          </cell>
          <cell r="K536">
            <v>37548</v>
          </cell>
        </row>
        <row r="537">
          <cell r="D537">
            <v>10043833270</v>
          </cell>
          <cell r="E537" t="str">
            <v>RKB</v>
          </cell>
          <cell r="F537" t="str">
            <v>RKB  10043833270</v>
          </cell>
          <cell r="G537" t="str">
            <v>RSV Frellstedt II</v>
          </cell>
          <cell r="H537" t="str">
            <v>Kunzmann</v>
          </cell>
          <cell r="I537" t="str">
            <v>Thomas</v>
          </cell>
          <cell r="J537" t="str">
            <v>Kunzmann   Thomas</v>
          </cell>
          <cell r="K537">
            <v>33678</v>
          </cell>
        </row>
        <row r="538">
          <cell r="D538">
            <v>10045725881</v>
          </cell>
          <cell r="E538" t="str">
            <v>BRE</v>
          </cell>
          <cell r="F538" t="str">
            <v>BRE  10045725881</v>
          </cell>
          <cell r="G538" t="str">
            <v>RVS Oberneuland II</v>
          </cell>
          <cell r="H538" t="str">
            <v>Kupke</v>
          </cell>
          <cell r="I538" t="str">
            <v>Stephan</v>
          </cell>
          <cell r="J538" t="str">
            <v>Kupke   Stephan</v>
          </cell>
          <cell r="K538">
            <v>28320</v>
          </cell>
        </row>
        <row r="539">
          <cell r="D539">
            <v>92576</v>
          </cell>
          <cell r="E539" t="str">
            <v>NDS</v>
          </cell>
          <cell r="F539" t="str">
            <v>NDS  92576</v>
          </cell>
          <cell r="G539" t="str">
            <v>RVS Obernfeld IV</v>
          </cell>
          <cell r="H539" t="str">
            <v>Kurth</v>
          </cell>
          <cell r="I539" t="str">
            <v>Jan</v>
          </cell>
          <cell r="J539" t="str">
            <v>Kurth   Jan</v>
          </cell>
          <cell r="K539">
            <v>33669</v>
          </cell>
        </row>
        <row r="540">
          <cell r="D540">
            <v>90343</v>
          </cell>
          <cell r="E540" t="str">
            <v>NDS</v>
          </cell>
          <cell r="F540" t="str">
            <v>NDS  90343</v>
          </cell>
          <cell r="G540" t="str">
            <v>RVM Bilshausen</v>
          </cell>
          <cell r="H540" t="str">
            <v>Kurzer</v>
          </cell>
          <cell r="I540" t="str">
            <v>Dennis</v>
          </cell>
          <cell r="J540" t="str">
            <v>Kurzer   Dennis</v>
          </cell>
          <cell r="K540">
            <v>32755</v>
          </cell>
        </row>
        <row r="541">
          <cell r="D541">
            <v>10051795051</v>
          </cell>
          <cell r="E541" t="str">
            <v>NDS</v>
          </cell>
          <cell r="F541" t="str">
            <v>NDS  10051795051</v>
          </cell>
          <cell r="G541" t="str">
            <v>RVW Gieboldehausen I</v>
          </cell>
          <cell r="H541" t="str">
            <v>Kurzer</v>
          </cell>
          <cell r="I541" t="str">
            <v>Dennis</v>
          </cell>
          <cell r="J541" t="str">
            <v>Kurzer   Dennis</v>
          </cell>
          <cell r="K541">
            <v>32755</v>
          </cell>
        </row>
        <row r="542">
          <cell r="D542">
            <v>213914</v>
          </cell>
          <cell r="E542" t="str">
            <v>RKB</v>
          </cell>
          <cell r="F542" t="str">
            <v>RKB  213914</v>
          </cell>
          <cell r="G542" t="str">
            <v>RKB Wetzlar</v>
          </cell>
          <cell r="H542" t="str">
            <v>La Tore Weil</v>
          </cell>
          <cell r="I542" t="str">
            <v>Satiamavé</v>
          </cell>
          <cell r="J542" t="str">
            <v>La Tore Weil   Satiamavé</v>
          </cell>
          <cell r="K542">
            <v>35077</v>
          </cell>
        </row>
        <row r="543">
          <cell r="D543">
            <v>10051817582</v>
          </cell>
          <cell r="E543" t="str">
            <v>NDS</v>
          </cell>
          <cell r="F543" t="str">
            <v>NDS  10051817582</v>
          </cell>
          <cell r="G543" t="str">
            <v>TSV Barrien II</v>
          </cell>
          <cell r="H543" t="str">
            <v>Lachky</v>
          </cell>
          <cell r="I543" t="str">
            <v>Detlef</v>
          </cell>
          <cell r="J543" t="str">
            <v>Lachky   Detlef</v>
          </cell>
          <cell r="K543">
            <v>21535</v>
          </cell>
        </row>
        <row r="544">
          <cell r="D544">
            <v>10049997622</v>
          </cell>
          <cell r="E544" t="str">
            <v>BRE</v>
          </cell>
          <cell r="F544" t="str">
            <v>BRE  10049997622</v>
          </cell>
          <cell r="G544" t="str">
            <v>RVS Oberneuland II</v>
          </cell>
          <cell r="H544" t="str">
            <v>Lackmann</v>
          </cell>
          <cell r="I544" t="str">
            <v>Sven</v>
          </cell>
          <cell r="J544" t="str">
            <v>Lackmann   Sven</v>
          </cell>
          <cell r="K544">
            <v>28497</v>
          </cell>
        </row>
        <row r="545">
          <cell r="D545">
            <v>10052540133</v>
          </cell>
          <cell r="E545" t="str">
            <v>NDS</v>
          </cell>
          <cell r="F545" t="str">
            <v>NDS  10052540133</v>
          </cell>
          <cell r="G545" t="str">
            <v>RSV Bramsche III</v>
          </cell>
          <cell r="H545" t="str">
            <v>Lafin</v>
          </cell>
          <cell r="I545" t="str">
            <v>Marc</v>
          </cell>
          <cell r="J545" t="str">
            <v>Lafin   Marc</v>
          </cell>
          <cell r="K545">
            <v>34458</v>
          </cell>
        </row>
        <row r="546">
          <cell r="D546">
            <v>10043801746</v>
          </cell>
          <cell r="E546" t="str">
            <v>RKB</v>
          </cell>
          <cell r="F546" t="str">
            <v>RKB  10043801746</v>
          </cell>
          <cell r="G546" t="str">
            <v>RSV Bramsche IV</v>
          </cell>
          <cell r="H546" t="str">
            <v>Lafin</v>
          </cell>
          <cell r="I546" t="str">
            <v>Rene</v>
          </cell>
          <cell r="J546" t="str">
            <v>Lafin   Rene</v>
          </cell>
          <cell r="K546">
            <v>33855</v>
          </cell>
        </row>
        <row r="547">
          <cell r="D547">
            <v>606668</v>
          </cell>
          <cell r="E547" t="str">
            <v>NRW</v>
          </cell>
          <cell r="F547" t="str">
            <v>NRW  606668</v>
          </cell>
          <cell r="G547" t="str">
            <v>RSVB Leeden I</v>
          </cell>
          <cell r="H547" t="str">
            <v>Laker</v>
          </cell>
          <cell r="I547" t="str">
            <v>Darvin</v>
          </cell>
          <cell r="J547" t="str">
            <v>Laker   Darvin</v>
          </cell>
          <cell r="K547">
            <v>36283</v>
          </cell>
        </row>
        <row r="548">
          <cell r="D548">
            <v>10043820540</v>
          </cell>
          <cell r="E548" t="str">
            <v>RKB</v>
          </cell>
          <cell r="F548" t="str">
            <v>RKB  10043820540</v>
          </cell>
          <cell r="G548" t="str">
            <v>RSV Bramsche II</v>
          </cell>
          <cell r="H548" t="str">
            <v>Lakomiak</v>
          </cell>
          <cell r="I548" t="str">
            <v>Rolf</v>
          </cell>
          <cell r="J548" t="str">
            <v>Lakomiak   Rolf</v>
          </cell>
          <cell r="K548">
            <v>24081</v>
          </cell>
        </row>
        <row r="549">
          <cell r="D549">
            <v>603050</v>
          </cell>
          <cell r="E549" t="str">
            <v>NRW</v>
          </cell>
          <cell r="F549" t="str">
            <v>NRW  603050</v>
          </cell>
          <cell r="G549" t="str">
            <v>RSC Niedermehnen</v>
          </cell>
          <cell r="H549" t="str">
            <v>Lamburn</v>
          </cell>
          <cell r="I549" t="str">
            <v>Marcel</v>
          </cell>
          <cell r="J549" t="str">
            <v>Lamburn   Marcel</v>
          </cell>
          <cell r="K549">
            <v>34743</v>
          </cell>
        </row>
        <row r="550">
          <cell r="D550">
            <v>10083809192</v>
          </cell>
          <cell r="E550" t="str">
            <v>NDS</v>
          </cell>
          <cell r="F550" t="str">
            <v>NDS  10083809192</v>
          </cell>
          <cell r="G550" t="str">
            <v>RSVL Gifhorn IV</v>
          </cell>
          <cell r="H550" t="str">
            <v>Lammers</v>
          </cell>
          <cell r="I550" t="str">
            <v>Julian</v>
          </cell>
          <cell r="J550" t="str">
            <v>Lammers   Julian</v>
          </cell>
          <cell r="K550">
            <v>38526</v>
          </cell>
        </row>
        <row r="551">
          <cell r="D551">
            <v>51046</v>
          </cell>
          <cell r="E551" t="str">
            <v>BRE</v>
          </cell>
          <cell r="F551" t="str">
            <v>BRE  51046</v>
          </cell>
          <cell r="G551" t="str">
            <v>RV Schorf-Oberneuland I a.K.</v>
          </cell>
          <cell r="H551" t="str">
            <v>Lampert</v>
          </cell>
          <cell r="I551" t="str">
            <v>Daniel</v>
          </cell>
          <cell r="J551" t="str">
            <v>Lampert   Daniel</v>
          </cell>
          <cell r="K551">
            <v>35523</v>
          </cell>
        </row>
        <row r="552">
          <cell r="D552">
            <v>10049153419</v>
          </cell>
          <cell r="E552" t="str">
            <v>BRE</v>
          </cell>
          <cell r="F552" t="str">
            <v>BRE  10049153419</v>
          </cell>
          <cell r="G552" t="str">
            <v>RVS Oberneuland IV</v>
          </cell>
          <cell r="H552" t="str">
            <v>Lampert</v>
          </cell>
          <cell r="I552" t="str">
            <v>Frank</v>
          </cell>
          <cell r="J552" t="str">
            <v>Lampert   Frank</v>
          </cell>
          <cell r="K552">
            <v>24663</v>
          </cell>
        </row>
        <row r="553">
          <cell r="D553">
            <v>70388</v>
          </cell>
          <cell r="E553" t="str">
            <v>HES</v>
          </cell>
          <cell r="F553" t="str">
            <v>HES  70388</v>
          </cell>
          <cell r="G553" t="str">
            <v>RSV Seeheim</v>
          </cell>
          <cell r="H553" t="str">
            <v>Lang</v>
          </cell>
          <cell r="I553" t="str">
            <v>Michelle</v>
          </cell>
          <cell r="J553" t="str">
            <v>Lang   Michelle</v>
          </cell>
          <cell r="K553">
            <v>34880</v>
          </cell>
        </row>
        <row r="554">
          <cell r="D554">
            <v>10064569547</v>
          </cell>
          <cell r="E554" t="str">
            <v>NRW</v>
          </cell>
          <cell r="F554" t="str">
            <v>NRW  10064569547</v>
          </cell>
          <cell r="G554" t="str">
            <v>RSC Schiefbahn II</v>
          </cell>
          <cell r="H554" t="str">
            <v>Lank</v>
          </cell>
          <cell r="I554" t="str">
            <v>Lukas</v>
          </cell>
          <cell r="J554" t="str">
            <v>Lank   Lukas</v>
          </cell>
          <cell r="K554">
            <v>39585</v>
          </cell>
        </row>
        <row r="555">
          <cell r="D555">
            <v>50103</v>
          </cell>
          <cell r="E555" t="str">
            <v>BRE</v>
          </cell>
          <cell r="F555" t="str">
            <v>BRE  50103</v>
          </cell>
          <cell r="G555" t="str">
            <v>RV Schorf-Oberneuland U-19 II</v>
          </cell>
          <cell r="H555" t="str">
            <v>Lankenau</v>
          </cell>
          <cell r="I555" t="str">
            <v>Christian</v>
          </cell>
          <cell r="J555" t="str">
            <v>Lankenau   Christian</v>
          </cell>
          <cell r="K555">
            <v>34888</v>
          </cell>
        </row>
        <row r="556">
          <cell r="D556">
            <v>213189</v>
          </cell>
          <cell r="E556" t="str">
            <v>RKB</v>
          </cell>
          <cell r="F556" t="str">
            <v>RKB  213189</v>
          </cell>
          <cell r="G556" t="str">
            <v>RSV Frellstedt II</v>
          </cell>
          <cell r="H556" t="str">
            <v>Lassnig</v>
          </cell>
          <cell r="I556" t="str">
            <v>Aileen</v>
          </cell>
          <cell r="J556" t="str">
            <v>Lassnig   Aileen</v>
          </cell>
          <cell r="K556">
            <v>34509</v>
          </cell>
        </row>
        <row r="557">
          <cell r="D557">
            <v>210632</v>
          </cell>
          <cell r="E557" t="str">
            <v>RKB</v>
          </cell>
          <cell r="F557" t="str">
            <v>RKB  210632</v>
          </cell>
          <cell r="G557" t="str">
            <v>RKB Hameln</v>
          </cell>
          <cell r="H557" t="str">
            <v>Latzel</v>
          </cell>
          <cell r="I557" t="str">
            <v>Jörg</v>
          </cell>
          <cell r="J557" t="str">
            <v>Latzel   Jörg</v>
          </cell>
          <cell r="K557">
            <v>22447</v>
          </cell>
        </row>
        <row r="558">
          <cell r="D558">
            <v>210633</v>
          </cell>
          <cell r="E558" t="str">
            <v>RKB</v>
          </cell>
          <cell r="F558" t="str">
            <v>RKB  210633</v>
          </cell>
          <cell r="G558" t="str">
            <v>RKB Hameln</v>
          </cell>
          <cell r="H558" t="str">
            <v>Latzel</v>
          </cell>
          <cell r="I558" t="str">
            <v>Manfred</v>
          </cell>
          <cell r="J558" t="str">
            <v>Latzel   Manfred</v>
          </cell>
          <cell r="K558">
            <v>13022</v>
          </cell>
        </row>
        <row r="559">
          <cell r="D559">
            <v>601534</v>
          </cell>
          <cell r="E559" t="str">
            <v>NRW</v>
          </cell>
          <cell r="F559" t="str">
            <v>NRW  601534</v>
          </cell>
          <cell r="G559" t="str">
            <v>SG Osterfeld I</v>
          </cell>
          <cell r="H559" t="str">
            <v>Lauschus</v>
          </cell>
          <cell r="I559" t="str">
            <v>Ben </v>
          </cell>
          <cell r="J559" t="str">
            <v>Lauschus   Ben </v>
          </cell>
          <cell r="K559">
            <v>36776</v>
          </cell>
        </row>
        <row r="560">
          <cell r="D560">
            <v>95249</v>
          </cell>
          <cell r="E560" t="str">
            <v>NDS</v>
          </cell>
          <cell r="F560" t="str">
            <v>NDS  95249</v>
          </cell>
          <cell r="G560" t="str">
            <v>RVA Rollshausen </v>
          </cell>
          <cell r="H560" t="str">
            <v>Lautenbach</v>
          </cell>
          <cell r="I560" t="str">
            <v>Angelo</v>
          </cell>
          <cell r="J560" t="str">
            <v>Lautenbach   Angelo</v>
          </cell>
          <cell r="K560">
            <v>35218</v>
          </cell>
        </row>
        <row r="561">
          <cell r="D561">
            <v>10090010034</v>
          </cell>
          <cell r="E561" t="str">
            <v>NDS</v>
          </cell>
          <cell r="F561" t="str">
            <v>NDS  10090010034</v>
          </cell>
          <cell r="G561" t="str">
            <v>RV Etelsen I U15</v>
          </cell>
          <cell r="H561" t="str">
            <v>Laviletta</v>
          </cell>
          <cell r="I561" t="str">
            <v>Mario</v>
          </cell>
          <cell r="J561" t="str">
            <v>Laviletta   Mario</v>
          </cell>
          <cell r="K561">
            <v>40857</v>
          </cell>
        </row>
        <row r="562">
          <cell r="D562">
            <v>10133091054</v>
          </cell>
          <cell r="E562" t="str">
            <v>NRW</v>
          </cell>
          <cell r="F562" t="str">
            <v>NRW  10133091054</v>
          </cell>
          <cell r="G562" t="str">
            <v>RSC Niedermehnen II</v>
          </cell>
          <cell r="H562" t="str">
            <v>Lehde</v>
          </cell>
          <cell r="I562" t="str">
            <v>Fynn</v>
          </cell>
          <cell r="J562" t="str">
            <v>Lehde   Fynn</v>
          </cell>
          <cell r="K562">
            <v>40599</v>
          </cell>
        </row>
        <row r="563">
          <cell r="D563">
            <v>95072</v>
          </cell>
          <cell r="E563" t="str">
            <v>NDS</v>
          </cell>
          <cell r="F563" t="str">
            <v>NDS  95072</v>
          </cell>
          <cell r="G563" t="str">
            <v>RVG Harlingerode</v>
          </cell>
          <cell r="H563" t="str">
            <v>Lehmann</v>
          </cell>
          <cell r="I563" t="str">
            <v>Angelique</v>
          </cell>
          <cell r="J563" t="str">
            <v>Lehmann   Angelique</v>
          </cell>
          <cell r="K563">
            <v>36448</v>
          </cell>
        </row>
        <row r="564">
          <cell r="D564">
            <v>10048352056</v>
          </cell>
          <cell r="E564" t="str">
            <v>BRA</v>
          </cell>
          <cell r="F564" t="str">
            <v>BRA  10048352056</v>
          </cell>
          <cell r="G564" t="str">
            <v>RSV Großkoschen I</v>
          </cell>
          <cell r="H564" t="str">
            <v>Lehmann</v>
          </cell>
          <cell r="I564" t="str">
            <v>Eric</v>
          </cell>
          <cell r="J564" t="str">
            <v>Lehmann   Eric</v>
          </cell>
          <cell r="K564">
            <v>37620</v>
          </cell>
        </row>
        <row r="565">
          <cell r="D565">
            <v>10090010026</v>
          </cell>
          <cell r="E565" t="str">
            <v>NDS</v>
          </cell>
          <cell r="F565" t="str">
            <v>NDS  10090010026</v>
          </cell>
          <cell r="G565" t="str">
            <v>RCG Hahndorf I</v>
          </cell>
          <cell r="H565" t="str">
            <v>Lehmann</v>
          </cell>
          <cell r="I565" t="str">
            <v>Max</v>
          </cell>
          <cell r="J565" t="str">
            <v>Lehmann   Max</v>
          </cell>
          <cell r="K565">
            <v>40823</v>
          </cell>
        </row>
        <row r="566">
          <cell r="D566">
            <v>10127479505</v>
          </cell>
          <cell r="E566" t="str">
            <v>NDS</v>
          </cell>
          <cell r="F566" t="str">
            <v>NDS  10127479505</v>
          </cell>
          <cell r="G566" t="str">
            <v>RCG Hahndorf I U15</v>
          </cell>
          <cell r="H566" t="str">
            <v>Lehmann</v>
          </cell>
          <cell r="I566" t="str">
            <v>Maximilian</v>
          </cell>
          <cell r="J566" t="str">
            <v>Lehmann   Maximilian</v>
          </cell>
          <cell r="K566">
            <v>40823</v>
          </cell>
        </row>
        <row r="567">
          <cell r="D567">
            <v>10043812961</v>
          </cell>
          <cell r="E567" t="str">
            <v>RKB</v>
          </cell>
          <cell r="F567" t="str">
            <v>RKB  10043812961</v>
          </cell>
          <cell r="G567" t="str">
            <v>RSV Frellstedt I</v>
          </cell>
          <cell r="H567" t="str">
            <v>Lehmann</v>
          </cell>
          <cell r="I567" t="str">
            <v>Nele</v>
          </cell>
          <cell r="J567" t="str">
            <v>Lehmann   Nele</v>
          </cell>
          <cell r="K567">
            <v>39230</v>
          </cell>
        </row>
        <row r="568">
          <cell r="D568">
            <v>10043802453</v>
          </cell>
          <cell r="E568" t="str">
            <v>RKB</v>
          </cell>
          <cell r="F568" t="str">
            <v>RKB  10043802453</v>
          </cell>
          <cell r="G568" t="str">
            <v>RCG Hahndorf II</v>
          </cell>
          <cell r="H568" t="str">
            <v>Lehmann</v>
          </cell>
          <cell r="I568" t="str">
            <v>Sven</v>
          </cell>
          <cell r="J568" t="str">
            <v>Lehmann   Sven</v>
          </cell>
          <cell r="K568">
            <v>33132</v>
          </cell>
        </row>
        <row r="569">
          <cell r="D569">
            <v>10051171322</v>
          </cell>
          <cell r="E569" t="str">
            <v>BRA</v>
          </cell>
          <cell r="F569" t="str">
            <v>BRA  10051171322</v>
          </cell>
          <cell r="G569" t="str">
            <v>RSV Großkoschen I</v>
          </cell>
          <cell r="H569" t="str">
            <v>Lehmann</v>
          </cell>
          <cell r="I569" t="str">
            <v>Tim</v>
          </cell>
          <cell r="J569" t="str">
            <v>Lehmann   Tim</v>
          </cell>
          <cell r="K569">
            <v>37620</v>
          </cell>
        </row>
        <row r="570">
          <cell r="D570">
            <v>10059611938</v>
          </cell>
          <cell r="E570" t="str">
            <v>NDS</v>
          </cell>
          <cell r="F570" t="str">
            <v>NDS  10059611938</v>
          </cell>
          <cell r="G570" t="str">
            <v>RSVL Gifhorn IV</v>
          </cell>
          <cell r="H570" t="str">
            <v>Lehner</v>
          </cell>
          <cell r="I570" t="str">
            <v>Ralph</v>
          </cell>
          <cell r="J570" t="str">
            <v>Lehner   Ralph</v>
          </cell>
          <cell r="K570">
            <v>38732</v>
          </cell>
        </row>
        <row r="571">
          <cell r="D571">
            <v>10051800812</v>
          </cell>
          <cell r="E571" t="str">
            <v>NDS</v>
          </cell>
          <cell r="F571" t="str">
            <v>NDS  10051800812</v>
          </cell>
          <cell r="G571" t="str">
            <v>RSVL Gifhorn II</v>
          </cell>
          <cell r="H571" t="str">
            <v>Lehrach</v>
          </cell>
          <cell r="I571" t="str">
            <v>Louis</v>
          </cell>
          <cell r="J571" t="str">
            <v>Lehrach   Louis</v>
          </cell>
          <cell r="K571">
            <v>36989</v>
          </cell>
        </row>
        <row r="572">
          <cell r="D572">
            <v>10051770294</v>
          </cell>
          <cell r="E572" t="str">
            <v>NDS</v>
          </cell>
          <cell r="F572" t="str">
            <v>NDS  10051770294</v>
          </cell>
          <cell r="G572" t="str">
            <v>RSVL Gifhorn I</v>
          </cell>
          <cell r="H572" t="str">
            <v>Lehrach</v>
          </cell>
          <cell r="I572" t="str">
            <v>Lukas</v>
          </cell>
          <cell r="J572" t="str">
            <v>Lehrach   Lukas</v>
          </cell>
          <cell r="K572">
            <v>36349</v>
          </cell>
        </row>
        <row r="573">
          <cell r="D573">
            <v>91982</v>
          </cell>
          <cell r="E573" t="str">
            <v>NDS</v>
          </cell>
          <cell r="F573" t="str">
            <v>NDS  91982</v>
          </cell>
          <cell r="G573" t="str">
            <v>RCG Hahndorf V</v>
          </cell>
          <cell r="H573" t="str">
            <v>Lehrmann</v>
          </cell>
          <cell r="I573" t="str">
            <v>Tim</v>
          </cell>
          <cell r="J573" t="str">
            <v>Lehrmann   Tim</v>
          </cell>
          <cell r="K573">
            <v>30595</v>
          </cell>
        </row>
        <row r="574">
          <cell r="D574">
            <v>10090966984</v>
          </cell>
          <cell r="E574" t="str">
            <v>HES</v>
          </cell>
          <cell r="F574" t="str">
            <v>HES  10090966984</v>
          </cell>
          <cell r="G574" t="str">
            <v>RSV Krofdorf</v>
          </cell>
          <cell r="H574" t="str">
            <v>Leib</v>
          </cell>
          <cell r="I574" t="str">
            <v>Luca Jacob</v>
          </cell>
          <cell r="J574" t="str">
            <v>Leib   Luca Jacob</v>
          </cell>
          <cell r="K574">
            <v>40192</v>
          </cell>
        </row>
        <row r="575">
          <cell r="D575">
            <v>73941</v>
          </cell>
          <cell r="E575" t="str">
            <v>HES</v>
          </cell>
          <cell r="F575" t="str">
            <v>HES  73941</v>
          </cell>
          <cell r="G575" t="str">
            <v>SKV Mörfelden</v>
          </cell>
          <cell r="H575" t="str">
            <v>Leitner</v>
          </cell>
          <cell r="I575" t="str">
            <v>Nadine</v>
          </cell>
          <cell r="J575" t="str">
            <v>Leitner   Nadine</v>
          </cell>
          <cell r="K575">
            <v>33873</v>
          </cell>
        </row>
        <row r="576">
          <cell r="D576">
            <v>10036238069</v>
          </cell>
          <cell r="E576" t="str">
            <v>MEV</v>
          </cell>
          <cell r="F576" t="str">
            <v>MEV  10036238069</v>
          </cell>
          <cell r="G576" t="str">
            <v>SVW Lüblow a.K.</v>
          </cell>
          <cell r="H576" t="str">
            <v>Leonhardt</v>
          </cell>
          <cell r="I576" t="str">
            <v>Tim</v>
          </cell>
          <cell r="J576" t="str">
            <v>Leonhardt   Tim</v>
          </cell>
          <cell r="K576">
            <v>39376</v>
          </cell>
        </row>
        <row r="577">
          <cell r="D577">
            <v>10048547975</v>
          </cell>
          <cell r="E577" t="str">
            <v>NDS</v>
          </cell>
          <cell r="F577" t="str">
            <v>NDS  10048547975</v>
          </cell>
          <cell r="G577" t="str">
            <v>RVGR Oker </v>
          </cell>
          <cell r="H577" t="str">
            <v>Leunig</v>
          </cell>
          <cell r="I577" t="str">
            <v>Matthias</v>
          </cell>
          <cell r="J577" t="str">
            <v>Leunig   Matthias</v>
          </cell>
          <cell r="K577">
            <v>26031</v>
          </cell>
        </row>
        <row r="578">
          <cell r="D578">
            <v>90734</v>
          </cell>
          <cell r="E578" t="str">
            <v>NDS</v>
          </cell>
          <cell r="F578" t="str">
            <v>NDS  90734</v>
          </cell>
          <cell r="G578" t="str">
            <v>RVGR Oker I</v>
          </cell>
          <cell r="H578" t="str">
            <v>Leunig</v>
          </cell>
          <cell r="I578" t="str">
            <v>Matthias</v>
          </cell>
          <cell r="J578" t="str">
            <v>Leunig   Matthias</v>
          </cell>
          <cell r="K578">
            <v>26031</v>
          </cell>
        </row>
        <row r="579">
          <cell r="D579">
            <v>10064569446</v>
          </cell>
          <cell r="E579" t="str">
            <v>NRW</v>
          </cell>
          <cell r="F579" t="str">
            <v>NRW  10064569446</v>
          </cell>
          <cell r="G579" t="str">
            <v>RSC Schiefbahn I </v>
          </cell>
          <cell r="H579" t="str">
            <v>Leusch</v>
          </cell>
          <cell r="I579" t="str">
            <v>Janis</v>
          </cell>
          <cell r="J579" t="str">
            <v>Leusch   Janis</v>
          </cell>
          <cell r="K579">
            <v>38196</v>
          </cell>
        </row>
        <row r="580">
          <cell r="D580">
            <v>10065368684</v>
          </cell>
          <cell r="E580" t="str">
            <v>NRW</v>
          </cell>
          <cell r="F580" t="str">
            <v>NRW  10065368684</v>
          </cell>
          <cell r="G580" t="str">
            <v>RSC Schiefbahn I</v>
          </cell>
          <cell r="H580" t="str">
            <v>Leusch</v>
          </cell>
          <cell r="I580" t="str">
            <v>Robin</v>
          </cell>
          <cell r="J580" t="str">
            <v>Leusch   Robin</v>
          </cell>
          <cell r="K580">
            <v>38161</v>
          </cell>
        </row>
        <row r="581">
          <cell r="D581">
            <v>93165</v>
          </cell>
          <cell r="E581" t="str">
            <v>NDS</v>
          </cell>
          <cell r="F581" t="str">
            <v>NDS  93165</v>
          </cell>
          <cell r="G581" t="str">
            <v>RV Etelsen I</v>
          </cell>
          <cell r="H581" t="str">
            <v>Liesau</v>
          </cell>
          <cell r="I581" t="str">
            <v>Ina</v>
          </cell>
          <cell r="J581" t="str">
            <v>Liesau   Ina</v>
          </cell>
          <cell r="K581">
            <v>32965</v>
          </cell>
        </row>
        <row r="582">
          <cell r="D582">
            <v>10071995404</v>
          </cell>
          <cell r="E582" t="str">
            <v>NDS</v>
          </cell>
          <cell r="F582" t="str">
            <v>NDS  10071995404</v>
          </cell>
          <cell r="G582" t="str">
            <v>RVM Bilshausen I</v>
          </cell>
          <cell r="H582" t="str">
            <v>Lippenat</v>
          </cell>
          <cell r="I582" t="str">
            <v>Finn-Luca</v>
          </cell>
          <cell r="J582" t="str">
            <v>Lippenat   Finn-Luca</v>
          </cell>
          <cell r="K582">
            <v>39881</v>
          </cell>
        </row>
        <row r="583">
          <cell r="D583">
            <v>608952</v>
          </cell>
          <cell r="E583" t="str">
            <v>NRW</v>
          </cell>
          <cell r="F583" t="str">
            <v>NRW  608952</v>
          </cell>
          <cell r="G583" t="str">
            <v>RC Pfeil 07 Iserlohn</v>
          </cell>
          <cell r="H583" t="str">
            <v>Litfert</v>
          </cell>
          <cell r="I583" t="str">
            <v>Nils</v>
          </cell>
          <cell r="J583" t="str">
            <v>Litfert   Nils</v>
          </cell>
          <cell r="K583">
            <v>36912</v>
          </cell>
        </row>
        <row r="584">
          <cell r="D584">
            <v>10049992366</v>
          </cell>
          <cell r="E584" t="str">
            <v>BRA</v>
          </cell>
          <cell r="F584" t="str">
            <v>BRA  10049992366</v>
          </cell>
          <cell r="G584" t="str">
            <v>RSV Großkoschen</v>
          </cell>
          <cell r="H584" t="str">
            <v>Loboda</v>
          </cell>
          <cell r="I584" t="str">
            <v>Alexander</v>
          </cell>
          <cell r="J584" t="str">
            <v>Loboda   Alexander</v>
          </cell>
          <cell r="K584">
            <v>38518</v>
          </cell>
        </row>
        <row r="585">
          <cell r="D585">
            <v>604007</v>
          </cell>
          <cell r="E585" t="str">
            <v>NRW</v>
          </cell>
          <cell r="F585" t="str">
            <v>NRW  604007</v>
          </cell>
          <cell r="G585" t="str">
            <v>RRSV Altena</v>
          </cell>
          <cell r="H585" t="str">
            <v>Löffler</v>
          </cell>
          <cell r="I585" t="str">
            <v>Toni</v>
          </cell>
          <cell r="J585" t="str">
            <v>Löffler   Toni</v>
          </cell>
          <cell r="K585">
            <v>35249</v>
          </cell>
        </row>
        <row r="586">
          <cell r="D586">
            <v>93114</v>
          </cell>
          <cell r="E586" t="str">
            <v>NDS</v>
          </cell>
          <cell r="F586" t="str">
            <v>NDS  93114</v>
          </cell>
          <cell r="G586" t="str">
            <v>TSV Barrien I</v>
          </cell>
          <cell r="H586" t="str">
            <v>Löhmann</v>
          </cell>
          <cell r="I586" t="str">
            <v>Christopher</v>
          </cell>
          <cell r="J586" t="str">
            <v>Löhmann   Christopher</v>
          </cell>
          <cell r="K586">
            <v>33616</v>
          </cell>
        </row>
        <row r="587">
          <cell r="D587">
            <v>98009</v>
          </cell>
          <cell r="E587" t="str">
            <v>NDS</v>
          </cell>
          <cell r="F587" t="str">
            <v>NDS  98009</v>
          </cell>
          <cell r="G587" t="str">
            <v>RCG Hahndorf II</v>
          </cell>
          <cell r="H587" t="str">
            <v>Lohse</v>
          </cell>
          <cell r="I587" t="str">
            <v>Jan</v>
          </cell>
          <cell r="J587" t="str">
            <v>Lohse   Jan</v>
          </cell>
          <cell r="K587">
            <v>36408</v>
          </cell>
        </row>
        <row r="588">
          <cell r="D588">
            <v>96016</v>
          </cell>
          <cell r="E588" t="str">
            <v>NDS</v>
          </cell>
          <cell r="F588" t="str">
            <v>NDS  96016</v>
          </cell>
          <cell r="G588" t="str">
            <v>TSV Barrien II</v>
          </cell>
          <cell r="H588" t="str">
            <v>Löser</v>
          </cell>
          <cell r="I588" t="str">
            <v>Andreas</v>
          </cell>
          <cell r="J588" t="str">
            <v>Löser   Andreas</v>
          </cell>
          <cell r="K588">
            <v>22105</v>
          </cell>
        </row>
        <row r="589">
          <cell r="D589">
            <v>217012</v>
          </cell>
          <cell r="E589" t="str">
            <v>RKB</v>
          </cell>
          <cell r="F589" t="str">
            <v>RKB  217012</v>
          </cell>
          <cell r="G589" t="str">
            <v>SC Woltringhausen III</v>
          </cell>
          <cell r="H589" t="str">
            <v>Lübben</v>
          </cell>
          <cell r="I589" t="str">
            <v>Marisa</v>
          </cell>
          <cell r="J589" t="str">
            <v>Lübben   Marisa</v>
          </cell>
          <cell r="K589">
            <v>34954</v>
          </cell>
        </row>
        <row r="590">
          <cell r="D590">
            <v>95246</v>
          </cell>
          <cell r="E590" t="str">
            <v>NDS</v>
          </cell>
          <cell r="F590" t="str">
            <v>NDS  95246</v>
          </cell>
          <cell r="G590" t="str">
            <v>RSVL Gifhorn </v>
          </cell>
          <cell r="H590" t="str">
            <v>Lüdde</v>
          </cell>
          <cell r="I590" t="str">
            <v>Sönke</v>
          </cell>
          <cell r="J590" t="str">
            <v>Lüdde   Sönke</v>
          </cell>
          <cell r="K590">
            <v>36757</v>
          </cell>
        </row>
        <row r="591">
          <cell r="D591">
            <v>95245</v>
          </cell>
          <cell r="E591" t="str">
            <v>NDS</v>
          </cell>
          <cell r="F591" t="str">
            <v>NDS  95245</v>
          </cell>
          <cell r="G591" t="str">
            <v>RSVL Gifhorn I </v>
          </cell>
          <cell r="H591" t="str">
            <v>Lüdde</v>
          </cell>
          <cell r="I591" t="str">
            <v>Thore</v>
          </cell>
          <cell r="J591" t="str">
            <v>Lüdde   Thore</v>
          </cell>
          <cell r="K591">
            <v>37605</v>
          </cell>
        </row>
        <row r="592">
          <cell r="D592">
            <v>10051094934</v>
          </cell>
          <cell r="E592" t="str">
            <v>BRE</v>
          </cell>
          <cell r="F592" t="str">
            <v>BRE  10051094934</v>
          </cell>
          <cell r="G592" t="str">
            <v>RVS Oberneuland I</v>
          </cell>
          <cell r="H592" t="str">
            <v>Lüdecke</v>
          </cell>
          <cell r="I592" t="str">
            <v>Felix</v>
          </cell>
          <cell r="J592" t="str">
            <v>Lüdecke   Felix</v>
          </cell>
          <cell r="K592">
            <v>34438</v>
          </cell>
        </row>
        <row r="593">
          <cell r="D593">
            <v>50101</v>
          </cell>
          <cell r="E593" t="str">
            <v>BRE</v>
          </cell>
          <cell r="F593" t="str">
            <v>BRE  50101</v>
          </cell>
          <cell r="G593" t="str">
            <v>RV Schorf-Oberneuland U-19 I</v>
          </cell>
          <cell r="H593" t="str">
            <v>Lüdeke</v>
          </cell>
          <cell r="I593" t="str">
            <v>Felix</v>
          </cell>
          <cell r="J593" t="str">
            <v>Lüdeke   Felix</v>
          </cell>
          <cell r="K593">
            <v>34438</v>
          </cell>
        </row>
        <row r="594">
          <cell r="D594">
            <v>10043812355</v>
          </cell>
          <cell r="E594" t="str">
            <v>RKB</v>
          </cell>
          <cell r="F594" t="str">
            <v>RKB  10043812355</v>
          </cell>
          <cell r="G594" t="str">
            <v>RSV Bramsche III</v>
          </cell>
          <cell r="H594" t="str">
            <v>Ludwig</v>
          </cell>
          <cell r="I594" t="str">
            <v>Klaus</v>
          </cell>
          <cell r="J594" t="str">
            <v>Ludwig   Klaus</v>
          </cell>
          <cell r="K594">
            <v>21770</v>
          </cell>
        </row>
        <row r="595">
          <cell r="D595">
            <v>714061</v>
          </cell>
          <cell r="E595" t="str">
            <v>NDS</v>
          </cell>
          <cell r="F595" t="str">
            <v>NDS  714061</v>
          </cell>
          <cell r="G595" t="str">
            <v>RV Warfleth I</v>
          </cell>
          <cell r="H595" t="str">
            <v>Lukas</v>
          </cell>
          <cell r="I595" t="str">
            <v>Mathis</v>
          </cell>
          <cell r="J595" t="str">
            <v>Lukas   Mathis</v>
          </cell>
          <cell r="K595">
            <v>38513</v>
          </cell>
        </row>
        <row r="596">
          <cell r="D596">
            <v>212366</v>
          </cell>
          <cell r="E596" t="str">
            <v>RKB</v>
          </cell>
          <cell r="F596" t="str">
            <v>RKB  212366</v>
          </cell>
          <cell r="G596" t="str">
            <v>RRC Neuruppin</v>
          </cell>
          <cell r="H596" t="str">
            <v>Lukaszewicz</v>
          </cell>
          <cell r="I596" t="str">
            <v>Olaf</v>
          </cell>
          <cell r="J596" t="str">
            <v>Lukaszewicz   Olaf</v>
          </cell>
          <cell r="K596">
            <v>33304</v>
          </cell>
        </row>
        <row r="597">
          <cell r="D597">
            <v>10128075649</v>
          </cell>
          <cell r="E597" t="str">
            <v>NRW</v>
          </cell>
          <cell r="F597" t="str">
            <v>NRW  10128075649</v>
          </cell>
          <cell r="G597" t="str">
            <v>RVW Methler</v>
          </cell>
          <cell r="H597" t="str">
            <v>Lunke</v>
          </cell>
          <cell r="I597" t="str">
            <v>Arvin</v>
          </cell>
          <cell r="J597" t="str">
            <v>Lunke   Arvin</v>
          </cell>
          <cell r="K597">
            <v>40497</v>
          </cell>
        </row>
        <row r="598">
          <cell r="D598">
            <v>10128065444</v>
          </cell>
          <cell r="E598" t="str">
            <v>NRW</v>
          </cell>
          <cell r="F598" t="str">
            <v>NRW  10128065444</v>
          </cell>
          <cell r="G598" t="str">
            <v>RVW Methler</v>
          </cell>
          <cell r="H598" t="str">
            <v>Lunke</v>
          </cell>
          <cell r="I598" t="str">
            <v>Tengis</v>
          </cell>
          <cell r="J598" t="str">
            <v>Lunke   Tengis</v>
          </cell>
          <cell r="K598">
            <v>39932</v>
          </cell>
        </row>
        <row r="599">
          <cell r="D599">
            <v>93852</v>
          </cell>
          <cell r="E599" t="str">
            <v>NDS</v>
          </cell>
          <cell r="F599" t="str">
            <v>NDS  93852</v>
          </cell>
          <cell r="G599" t="str">
            <v>RVM Bilshausen</v>
          </cell>
          <cell r="H599" t="str">
            <v>Lurel</v>
          </cell>
          <cell r="I599" t="str">
            <v>Sergej</v>
          </cell>
          <cell r="J599" t="str">
            <v>Lurel   Sergej</v>
          </cell>
          <cell r="K599">
            <v>34315</v>
          </cell>
        </row>
        <row r="600">
          <cell r="D600">
            <v>214509</v>
          </cell>
          <cell r="E600" t="str">
            <v>RKB</v>
          </cell>
          <cell r="F600" t="str">
            <v>RKB  214509</v>
          </cell>
          <cell r="G600" t="str">
            <v>RSV Frellstedt I</v>
          </cell>
          <cell r="H600" t="str">
            <v>Maaß</v>
          </cell>
          <cell r="I600" t="str">
            <v>Lea</v>
          </cell>
          <cell r="J600" t="str">
            <v>Maaß   Lea</v>
          </cell>
          <cell r="K600">
            <v>36181</v>
          </cell>
        </row>
        <row r="601">
          <cell r="D601">
            <v>92269</v>
          </cell>
          <cell r="E601" t="str">
            <v>NDS</v>
          </cell>
          <cell r="F601" t="str">
            <v>NDS  92269</v>
          </cell>
          <cell r="G601" t="str">
            <v>RVM Bilshausen II</v>
          </cell>
          <cell r="H601" t="str">
            <v>Macke</v>
          </cell>
          <cell r="I601" t="str">
            <v>Dominik</v>
          </cell>
          <cell r="J601" t="str">
            <v>Macke   Dominik</v>
          </cell>
          <cell r="K601">
            <v>33064</v>
          </cell>
        </row>
        <row r="602">
          <cell r="D602">
            <v>90886</v>
          </cell>
          <cell r="E602" t="str">
            <v>NDS</v>
          </cell>
          <cell r="F602" t="str">
            <v>NDS  90886</v>
          </cell>
          <cell r="G602" t="str">
            <v>RVM Bilshausen I</v>
          </cell>
          <cell r="H602" t="str">
            <v>Macke</v>
          </cell>
          <cell r="I602" t="str">
            <v>Stefan</v>
          </cell>
          <cell r="J602" t="str">
            <v>Macke   Stefan</v>
          </cell>
          <cell r="K602">
            <v>25546</v>
          </cell>
        </row>
        <row r="603">
          <cell r="D603">
            <v>603127</v>
          </cell>
          <cell r="E603" t="str">
            <v>NRW</v>
          </cell>
          <cell r="F603" t="str">
            <v>NRW  603127</v>
          </cell>
          <cell r="G603" t="str">
            <v>RSVB Leeden I</v>
          </cell>
          <cell r="H603" t="str">
            <v>Maletzki</v>
          </cell>
          <cell r="I603" t="str">
            <v>Yannic</v>
          </cell>
          <cell r="J603" t="str">
            <v>Maletzki   Yannic</v>
          </cell>
          <cell r="K603">
            <v>34969</v>
          </cell>
        </row>
        <row r="604">
          <cell r="D604">
            <v>10045891387</v>
          </cell>
          <cell r="E604" t="str">
            <v>BRA</v>
          </cell>
          <cell r="F604" t="str">
            <v>BRA  10045891387</v>
          </cell>
          <cell r="G604" t="str">
            <v>RSV Großkoschen</v>
          </cell>
          <cell r="H604" t="str">
            <v>Mambk</v>
          </cell>
          <cell r="I604" t="str">
            <v>Leon</v>
          </cell>
          <cell r="J604" t="str">
            <v>Mambk   Leon</v>
          </cell>
          <cell r="K604">
            <v>38591</v>
          </cell>
        </row>
        <row r="605">
          <cell r="D605">
            <v>90754</v>
          </cell>
          <cell r="E605" t="str">
            <v>NDS</v>
          </cell>
          <cell r="F605" t="str">
            <v>NDS  90754</v>
          </cell>
          <cell r="G605" t="str">
            <v>RVT Aschendorf IV</v>
          </cell>
          <cell r="H605" t="str">
            <v>Mandel</v>
          </cell>
          <cell r="I605" t="str">
            <v>Christopher</v>
          </cell>
          <cell r="J605" t="str">
            <v>Mandel   Christopher</v>
          </cell>
          <cell r="K605">
            <v>30114</v>
          </cell>
        </row>
        <row r="606">
          <cell r="D606">
            <v>211808</v>
          </cell>
          <cell r="E606" t="str">
            <v>RKB</v>
          </cell>
          <cell r="F606" t="str">
            <v>RKB  211808</v>
          </cell>
          <cell r="G606" t="str">
            <v>RSV Halle III</v>
          </cell>
          <cell r="H606" t="str">
            <v>Markwart</v>
          </cell>
          <cell r="I606" t="str">
            <v>Waldemar</v>
          </cell>
          <cell r="J606" t="str">
            <v>Markwart   Waldemar</v>
          </cell>
          <cell r="K606">
            <v>31768</v>
          </cell>
        </row>
        <row r="607">
          <cell r="D607">
            <v>10086788005</v>
          </cell>
          <cell r="E607" t="str">
            <v>NDS</v>
          </cell>
          <cell r="F607" t="str">
            <v>NDS  10086788005</v>
          </cell>
          <cell r="G607" t="str">
            <v>RVM Bilshausen I</v>
          </cell>
          <cell r="H607" t="str">
            <v>Marofke</v>
          </cell>
          <cell r="I607" t="str">
            <v>Moritz</v>
          </cell>
          <cell r="J607" t="str">
            <v>Marofke   Moritz</v>
          </cell>
          <cell r="K607">
            <v>40173</v>
          </cell>
        </row>
        <row r="608">
          <cell r="D608">
            <v>95272</v>
          </cell>
          <cell r="E608" t="str">
            <v>NDS</v>
          </cell>
          <cell r="F608" t="str">
            <v>NDS  95272</v>
          </cell>
          <cell r="G608" t="str">
            <v>RVT Aschendorf I</v>
          </cell>
          <cell r="H608" t="str">
            <v>Martin</v>
          </cell>
          <cell r="I608" t="str">
            <v>Dominik</v>
          </cell>
          <cell r="J608" t="str">
            <v>Martin   Dominik</v>
          </cell>
          <cell r="K608">
            <v>37252</v>
          </cell>
        </row>
        <row r="609">
          <cell r="D609">
            <v>95726</v>
          </cell>
          <cell r="E609" t="str">
            <v>NDS</v>
          </cell>
          <cell r="F609" t="str">
            <v>NDS  95726</v>
          </cell>
          <cell r="G609" t="str">
            <v>RVT Aschendorf I</v>
          </cell>
          <cell r="H609" t="str">
            <v>Martin</v>
          </cell>
          <cell r="I609" t="str">
            <v>Emilie</v>
          </cell>
          <cell r="J609" t="str">
            <v>Martin   Emilie</v>
          </cell>
          <cell r="K609">
            <v>38227</v>
          </cell>
        </row>
        <row r="610">
          <cell r="D610">
            <v>98143</v>
          </cell>
          <cell r="E610" t="str">
            <v>NDS</v>
          </cell>
          <cell r="F610" t="str">
            <v>NDS  98143</v>
          </cell>
          <cell r="G610" t="str">
            <v>RTC Hildesheim</v>
          </cell>
          <cell r="H610" t="str">
            <v>Masche</v>
          </cell>
          <cell r="I610" t="str">
            <v>Alexander</v>
          </cell>
          <cell r="J610" t="str">
            <v>Masche   Alexander</v>
          </cell>
          <cell r="K610">
            <v>33730</v>
          </cell>
        </row>
        <row r="611">
          <cell r="D611">
            <v>97050</v>
          </cell>
          <cell r="E611" t="str">
            <v>NDS</v>
          </cell>
          <cell r="F611" t="str">
            <v>NDS  97050</v>
          </cell>
          <cell r="G611" t="str">
            <v>RV Etelsen I</v>
          </cell>
          <cell r="H611" t="str">
            <v>Masemann</v>
          </cell>
          <cell r="I611" t="str">
            <v>Jannis</v>
          </cell>
          <cell r="J611" t="str">
            <v>Masemann   Jannis</v>
          </cell>
          <cell r="K611">
            <v>35741</v>
          </cell>
        </row>
        <row r="612">
          <cell r="D612">
            <v>10036397717</v>
          </cell>
          <cell r="E612" t="str">
            <v>NDS</v>
          </cell>
          <cell r="F612" t="str">
            <v>NDS  10036397717</v>
          </cell>
          <cell r="G612" t="str">
            <v>RVM Bilshausen III</v>
          </cell>
          <cell r="H612" t="str">
            <v>Matthäus</v>
          </cell>
          <cell r="I612" t="str">
            <v>Phillip</v>
          </cell>
          <cell r="J612" t="str">
            <v>Matthäus   Phillip</v>
          </cell>
          <cell r="K612">
            <v>39133</v>
          </cell>
        </row>
        <row r="613">
          <cell r="D613">
            <v>10036490269</v>
          </cell>
          <cell r="E613" t="str">
            <v>NRW</v>
          </cell>
          <cell r="F613" t="str">
            <v>NRW  10036490269</v>
          </cell>
          <cell r="G613" t="str">
            <v>RV Methler I</v>
          </cell>
          <cell r="H613" t="str">
            <v>Matusch</v>
          </cell>
          <cell r="I613" t="str">
            <v>Yannik</v>
          </cell>
          <cell r="J613" t="str">
            <v>Matusch   Yannik</v>
          </cell>
          <cell r="K613">
            <v>37515</v>
          </cell>
        </row>
        <row r="614">
          <cell r="D614">
            <v>10090010013</v>
          </cell>
          <cell r="E614" t="str">
            <v>NDS</v>
          </cell>
          <cell r="F614" t="str">
            <v>NDS  10090010013</v>
          </cell>
          <cell r="G614" t="str">
            <v>SG Etelsen / Barrien</v>
          </cell>
          <cell r="H614" t="str">
            <v>Maute</v>
          </cell>
          <cell r="I614" t="str">
            <v>Max</v>
          </cell>
          <cell r="J614" t="str">
            <v>Maute   Max</v>
          </cell>
          <cell r="K614">
            <v>36050</v>
          </cell>
        </row>
        <row r="615">
          <cell r="D615">
            <v>214286</v>
          </cell>
          <cell r="E615" t="str">
            <v>RKB</v>
          </cell>
          <cell r="F615" t="str">
            <v>RKB  214286</v>
          </cell>
          <cell r="G615" t="str">
            <v>RKB Wetzlar I</v>
          </cell>
          <cell r="H615" t="str">
            <v>Mayer</v>
          </cell>
          <cell r="I615" t="str">
            <v>Kira Chantal</v>
          </cell>
          <cell r="J615" t="str">
            <v>Mayer   Kira Chantal</v>
          </cell>
          <cell r="K615">
            <v>34598</v>
          </cell>
        </row>
        <row r="616">
          <cell r="D616">
            <v>10077295240</v>
          </cell>
          <cell r="E616" t="str">
            <v>RKB</v>
          </cell>
          <cell r="F616" t="str">
            <v>RKB  10077295240</v>
          </cell>
          <cell r="G616" t="str">
            <v>RSV Halle I</v>
          </cell>
          <cell r="H616" t="str">
            <v>Mayland-Quellhorst</v>
          </cell>
          <cell r="I616" t="str">
            <v>Karoline</v>
          </cell>
          <cell r="J616" t="str">
            <v>Mayland-Quellhorst   Karoline</v>
          </cell>
          <cell r="K616">
            <v>39317</v>
          </cell>
        </row>
        <row r="617">
          <cell r="D617">
            <v>95727</v>
          </cell>
          <cell r="E617" t="str">
            <v>NDS</v>
          </cell>
          <cell r="F617" t="str">
            <v>NDS  95727</v>
          </cell>
          <cell r="G617" t="str">
            <v>RCT Hannover I</v>
          </cell>
          <cell r="H617" t="str">
            <v>McGuigan</v>
          </cell>
          <cell r="I617" t="str">
            <v>Alexander</v>
          </cell>
          <cell r="J617" t="str">
            <v>McGuigan   Alexander</v>
          </cell>
          <cell r="K617">
            <v>37920</v>
          </cell>
        </row>
        <row r="618">
          <cell r="D618">
            <v>216286</v>
          </cell>
          <cell r="E618" t="str">
            <v>RKB</v>
          </cell>
          <cell r="F618" t="str">
            <v>RKB  216286</v>
          </cell>
          <cell r="G618" t="str">
            <v>RSV Halle I</v>
          </cell>
          <cell r="H618" t="str">
            <v>Meier</v>
          </cell>
          <cell r="I618" t="str">
            <v>Anna</v>
          </cell>
          <cell r="J618" t="str">
            <v>Meier   Anna</v>
          </cell>
          <cell r="K618">
            <v>36937</v>
          </cell>
        </row>
        <row r="619">
          <cell r="D619">
            <v>10050472114</v>
          </cell>
          <cell r="E619" t="str">
            <v>RKB</v>
          </cell>
          <cell r="F619" t="str">
            <v>RKB  10050472114</v>
          </cell>
          <cell r="G619" t="str">
            <v>RSV Halle I</v>
          </cell>
          <cell r="H619" t="str">
            <v>Meier</v>
          </cell>
          <cell r="I619" t="str">
            <v>Nina Christine</v>
          </cell>
          <cell r="J619" t="str">
            <v>Meier   Nina Christine</v>
          </cell>
          <cell r="K619">
            <v>38009</v>
          </cell>
        </row>
        <row r="620">
          <cell r="D620">
            <v>602244</v>
          </cell>
          <cell r="E620" t="str">
            <v>RKB</v>
          </cell>
          <cell r="F620" t="str">
            <v>NRW 602244</v>
          </cell>
          <cell r="G620" t="str">
            <v>RSVB Leeden II</v>
          </cell>
          <cell r="H620" t="str">
            <v>Meier</v>
          </cell>
          <cell r="I620" t="str">
            <v>Sascha</v>
          </cell>
          <cell r="J620" t="str">
            <v>Meier   Sascha</v>
          </cell>
          <cell r="K620">
            <v>33267</v>
          </cell>
        </row>
        <row r="621">
          <cell r="D621">
            <v>709116</v>
          </cell>
          <cell r="E621" t="str">
            <v>BRA</v>
          </cell>
          <cell r="F621" t="str">
            <v>BRA  709116</v>
          </cell>
          <cell r="G621" t="str">
            <v>Ludwigsfelder RC</v>
          </cell>
          <cell r="H621" t="str">
            <v>Meine</v>
          </cell>
          <cell r="I621" t="str">
            <v>Sean</v>
          </cell>
          <cell r="J621" t="str">
            <v>Meine   Sean</v>
          </cell>
          <cell r="K621">
            <v>38863</v>
          </cell>
        </row>
        <row r="622">
          <cell r="D622">
            <v>44287</v>
          </cell>
          <cell r="E622" t="str">
            <v>BRA</v>
          </cell>
          <cell r="F622" t="str">
            <v>BRA  44287</v>
          </cell>
          <cell r="G622" t="str">
            <v>Ludwigsfelder RC</v>
          </cell>
          <cell r="H622" t="str">
            <v>Meinhardt</v>
          </cell>
          <cell r="I622" t="str">
            <v>Tom</v>
          </cell>
          <cell r="J622" t="str">
            <v>Meinhardt   Tom</v>
          </cell>
          <cell r="K622">
            <v>36455</v>
          </cell>
        </row>
        <row r="623">
          <cell r="D623">
            <v>10136676519</v>
          </cell>
          <cell r="E623" t="str">
            <v>BRE</v>
          </cell>
          <cell r="F623" t="str">
            <v>BRE  10136676519</v>
          </cell>
          <cell r="G623" t="str">
            <v>Oberneuland I U15</v>
          </cell>
          <cell r="H623" t="str">
            <v>Meiß</v>
          </cell>
          <cell r="I623" t="str">
            <v>Ole Johann</v>
          </cell>
          <cell r="J623" t="str">
            <v>Meiß   Ole Johann</v>
          </cell>
          <cell r="K623">
            <v>41482</v>
          </cell>
        </row>
        <row r="624">
          <cell r="D624">
            <v>92170</v>
          </cell>
          <cell r="E624" t="str">
            <v>NDS</v>
          </cell>
          <cell r="F624" t="str">
            <v>NDS  92170</v>
          </cell>
          <cell r="G624" t="str">
            <v>RCT Hannover</v>
          </cell>
          <cell r="H624" t="str">
            <v>Memleb</v>
          </cell>
          <cell r="I624" t="str">
            <v>Michael</v>
          </cell>
          <cell r="J624" t="str">
            <v>Memleb   Michael</v>
          </cell>
          <cell r="K624">
            <v>32031</v>
          </cell>
        </row>
        <row r="625">
          <cell r="D625">
            <v>93775</v>
          </cell>
          <cell r="E625" t="str">
            <v>NDS</v>
          </cell>
          <cell r="F625" t="str">
            <v>NDS  93775</v>
          </cell>
          <cell r="G625" t="str">
            <v>RSVL Gifhorn</v>
          </cell>
          <cell r="H625" t="str">
            <v>Mensch</v>
          </cell>
          <cell r="I625" t="str">
            <v>Thomas</v>
          </cell>
          <cell r="J625" t="str">
            <v>Mensch   Thomas</v>
          </cell>
          <cell r="K625">
            <v>33876</v>
          </cell>
        </row>
        <row r="626">
          <cell r="D626">
            <v>10142622417</v>
          </cell>
          <cell r="E626" t="str">
            <v>NDS</v>
          </cell>
          <cell r="F626" t="str">
            <v>NDS  10142622417</v>
          </cell>
          <cell r="G626" t="str">
            <v>RVS Obernfeld II U13</v>
          </cell>
          <cell r="H626" t="str">
            <v>Menzel</v>
          </cell>
          <cell r="I626" t="str">
            <v>Alexander</v>
          </cell>
          <cell r="J626" t="str">
            <v>Menzel   Alexander</v>
          </cell>
          <cell r="K626">
            <v>41376</v>
          </cell>
        </row>
        <row r="627">
          <cell r="D627">
            <v>10142617767</v>
          </cell>
          <cell r="E627" t="str">
            <v>NDS</v>
          </cell>
          <cell r="F627" t="str">
            <v>NDS  10142617767</v>
          </cell>
          <cell r="G627" t="str">
            <v>RVS Obernfeld II U15</v>
          </cell>
          <cell r="H627" t="str">
            <v>Menzel</v>
          </cell>
          <cell r="I627" t="str">
            <v>Sophia</v>
          </cell>
          <cell r="J627" t="str">
            <v>Menzel   Sophia</v>
          </cell>
          <cell r="K627">
            <v>40788</v>
          </cell>
        </row>
        <row r="628">
          <cell r="D628">
            <v>10036474509</v>
          </cell>
          <cell r="E628" t="str">
            <v>NRW</v>
          </cell>
          <cell r="F628" t="str">
            <v>NRW  10036474509</v>
          </cell>
          <cell r="G628" t="str">
            <v>SG Suderwich I</v>
          </cell>
          <cell r="H628" t="str">
            <v>Merlau</v>
          </cell>
          <cell r="I628" t="str">
            <v>Nils</v>
          </cell>
          <cell r="J628" t="str">
            <v>Merlau   Nils</v>
          </cell>
          <cell r="K628">
            <v>39290</v>
          </cell>
        </row>
        <row r="629">
          <cell r="D629">
            <v>92160</v>
          </cell>
          <cell r="E629" t="str">
            <v>NDS</v>
          </cell>
          <cell r="F629" t="str">
            <v>NDS  92160</v>
          </cell>
          <cell r="G629" t="str">
            <v>RVT Aschendorf III</v>
          </cell>
          <cell r="H629" t="str">
            <v>Mersch</v>
          </cell>
          <cell r="I629" t="str">
            <v>Christian</v>
          </cell>
          <cell r="J629" t="str">
            <v>Mersch   Christian</v>
          </cell>
          <cell r="K629">
            <v>32552</v>
          </cell>
        </row>
        <row r="630">
          <cell r="D630">
            <v>92588</v>
          </cell>
          <cell r="E630" t="str">
            <v>NDS</v>
          </cell>
          <cell r="F630" t="str">
            <v>NDS  92588</v>
          </cell>
          <cell r="G630" t="str">
            <v>RVT Aschendorf IV</v>
          </cell>
          <cell r="H630" t="str">
            <v>Mersch</v>
          </cell>
          <cell r="I630" t="str">
            <v>Michael</v>
          </cell>
          <cell r="J630" t="str">
            <v>Mersch   Michael</v>
          </cell>
          <cell r="K630">
            <v>33407</v>
          </cell>
        </row>
        <row r="631">
          <cell r="D631">
            <v>96004</v>
          </cell>
          <cell r="E631" t="str">
            <v>NDS</v>
          </cell>
          <cell r="F631" t="str">
            <v>NDS  96004</v>
          </cell>
          <cell r="G631" t="str">
            <v>RVT Aschendorf</v>
          </cell>
          <cell r="H631" t="str">
            <v>Mersch</v>
          </cell>
          <cell r="I631" t="str">
            <v>Nicol</v>
          </cell>
          <cell r="J631" t="str">
            <v>Mersch   Nicol</v>
          </cell>
          <cell r="K631">
            <v>34735</v>
          </cell>
        </row>
        <row r="632">
          <cell r="D632">
            <v>92295</v>
          </cell>
          <cell r="E632" t="str">
            <v>NDS</v>
          </cell>
          <cell r="F632" t="str">
            <v>NDS  92295</v>
          </cell>
          <cell r="G632" t="str">
            <v>RVS Obernfeld I</v>
          </cell>
          <cell r="H632" t="str">
            <v>Meseke</v>
          </cell>
          <cell r="I632" t="str">
            <v>Anna</v>
          </cell>
          <cell r="J632" t="str">
            <v>Meseke   Anna</v>
          </cell>
          <cell r="K632">
            <v>32858</v>
          </cell>
        </row>
        <row r="633">
          <cell r="D633">
            <v>215003</v>
          </cell>
          <cell r="E633" t="str">
            <v>RKB</v>
          </cell>
          <cell r="F633" t="str">
            <v>RKB  215003</v>
          </cell>
          <cell r="G633" t="str">
            <v>SC Woltringhausen II</v>
          </cell>
          <cell r="H633" t="str">
            <v>Mester</v>
          </cell>
          <cell r="I633" t="str">
            <v>Laura</v>
          </cell>
          <cell r="J633" t="str">
            <v>Mester   Laura</v>
          </cell>
          <cell r="K633">
            <v>34968</v>
          </cell>
        </row>
        <row r="634">
          <cell r="D634">
            <v>95234</v>
          </cell>
          <cell r="E634" t="str">
            <v>NDS</v>
          </cell>
          <cell r="F634" t="str">
            <v>NDS  95234</v>
          </cell>
          <cell r="G634" t="str">
            <v>RV Etelsen II</v>
          </cell>
          <cell r="H634" t="str">
            <v>Metz</v>
          </cell>
          <cell r="I634" t="str">
            <v>René</v>
          </cell>
          <cell r="J634" t="str">
            <v>Metz   René</v>
          </cell>
          <cell r="K634">
            <v>36865</v>
          </cell>
        </row>
        <row r="635">
          <cell r="D635">
            <v>10090141979</v>
          </cell>
          <cell r="E635" t="str">
            <v>NDS</v>
          </cell>
          <cell r="F635" t="str">
            <v>NDS  10090141979</v>
          </cell>
          <cell r="G635" t="str">
            <v>RV Warfleth I</v>
          </cell>
          <cell r="H635" t="str">
            <v>Meyer</v>
          </cell>
          <cell r="I635" t="str">
            <v>Andre</v>
          </cell>
          <cell r="J635" t="str">
            <v>Meyer   Andre</v>
          </cell>
          <cell r="K635">
            <v>27121</v>
          </cell>
        </row>
        <row r="636">
          <cell r="D636">
            <v>93133</v>
          </cell>
          <cell r="E636" t="str">
            <v>NDS</v>
          </cell>
          <cell r="F636" t="str">
            <v>NDS  93133</v>
          </cell>
          <cell r="G636" t="str">
            <v>RVT Aschendorf I</v>
          </cell>
          <cell r="H636" t="str">
            <v>Meyer</v>
          </cell>
          <cell r="I636" t="str">
            <v>Florian</v>
          </cell>
          <cell r="J636" t="str">
            <v>Meyer   Florian</v>
          </cell>
          <cell r="K636">
            <v>31982</v>
          </cell>
        </row>
        <row r="637">
          <cell r="D637">
            <v>10050465646</v>
          </cell>
          <cell r="E637" t="str">
            <v>NDS</v>
          </cell>
          <cell r="F637" t="str">
            <v>NDS  10050465646</v>
          </cell>
          <cell r="G637" t="str">
            <v>RV Etelsen III</v>
          </cell>
          <cell r="H637" t="str">
            <v>Meyer</v>
          </cell>
          <cell r="I637" t="str">
            <v>Henrik</v>
          </cell>
          <cell r="J637" t="str">
            <v>Meyer   Henrik</v>
          </cell>
          <cell r="K637">
            <v>33237</v>
          </cell>
        </row>
        <row r="638">
          <cell r="D638">
            <v>98368</v>
          </cell>
          <cell r="E638" t="str">
            <v>NDS</v>
          </cell>
          <cell r="F638" t="str">
            <v>NDS  98368</v>
          </cell>
          <cell r="G638" t="str">
            <v>RSVL Gifhorn II</v>
          </cell>
          <cell r="H638" t="str">
            <v>Meyer</v>
          </cell>
          <cell r="I638" t="str">
            <v>Jonas</v>
          </cell>
          <cell r="J638" t="str">
            <v>Meyer   Jonas</v>
          </cell>
          <cell r="K638">
            <v>34717</v>
          </cell>
        </row>
        <row r="639">
          <cell r="D639">
            <v>98056</v>
          </cell>
          <cell r="E639" t="str">
            <v>NDS</v>
          </cell>
          <cell r="F639" t="str">
            <v>NDS  98056</v>
          </cell>
          <cell r="G639" t="str">
            <v>RV Etelsen II a.K.</v>
          </cell>
          <cell r="H639" t="str">
            <v>Meyer</v>
          </cell>
          <cell r="I639" t="str">
            <v>Patrick</v>
          </cell>
          <cell r="J639" t="str">
            <v>Meyer   Patrick</v>
          </cell>
          <cell r="K639">
            <v>34740</v>
          </cell>
        </row>
        <row r="640">
          <cell r="D640">
            <v>10049153823</v>
          </cell>
          <cell r="E640" t="str">
            <v>BRE</v>
          </cell>
          <cell r="F640" t="str">
            <v>BRE  10049153823</v>
          </cell>
          <cell r="G640" t="str">
            <v>RVS Oberneuland II</v>
          </cell>
          <cell r="H640" t="str">
            <v>Meyer</v>
          </cell>
          <cell r="I640" t="str">
            <v>Simon</v>
          </cell>
          <cell r="J640" t="str">
            <v>Meyer   Simon</v>
          </cell>
          <cell r="K640">
            <v>36235</v>
          </cell>
        </row>
        <row r="641">
          <cell r="D641">
            <v>90383</v>
          </cell>
          <cell r="E641" t="str">
            <v>NDS</v>
          </cell>
          <cell r="F641" t="str">
            <v>NDS  90383</v>
          </cell>
          <cell r="G641" t="str">
            <v>RTC Hildesheim I</v>
          </cell>
          <cell r="H641" t="str">
            <v>Michalski</v>
          </cell>
          <cell r="I641" t="str">
            <v>Julia</v>
          </cell>
          <cell r="J641" t="str">
            <v>Michalski   Julia</v>
          </cell>
          <cell r="K641">
            <v>32090</v>
          </cell>
        </row>
        <row r="642">
          <cell r="D642">
            <v>91338</v>
          </cell>
          <cell r="E642" t="str">
            <v>NDS</v>
          </cell>
          <cell r="F642" t="str">
            <v>NDS  91338</v>
          </cell>
          <cell r="G642" t="str">
            <v>RCG Hahndorf</v>
          </cell>
          <cell r="H642" t="str">
            <v>Miehe</v>
          </cell>
          <cell r="I642" t="str">
            <v>Christoph</v>
          </cell>
          <cell r="J642" t="str">
            <v>Miehe   Christoph</v>
          </cell>
          <cell r="K642">
            <v>29649</v>
          </cell>
        </row>
        <row r="643">
          <cell r="D643">
            <v>90300</v>
          </cell>
          <cell r="E643" t="str">
            <v>NDS</v>
          </cell>
          <cell r="F643" t="str">
            <v>NDS  90300</v>
          </cell>
          <cell r="G643" t="str">
            <v>RCG Hahndorf III</v>
          </cell>
          <cell r="H643" t="str">
            <v>Miehe</v>
          </cell>
          <cell r="I643" t="str">
            <v>Hubertus</v>
          </cell>
          <cell r="J643" t="str">
            <v>Miehe   Hubertus</v>
          </cell>
          <cell r="K643">
            <v>25145</v>
          </cell>
        </row>
        <row r="644">
          <cell r="D644">
            <v>91657</v>
          </cell>
          <cell r="E644" t="str">
            <v>NDS</v>
          </cell>
          <cell r="F644" t="str">
            <v>NDS  91657</v>
          </cell>
          <cell r="G644" t="str">
            <v>RCG Hahndorf </v>
          </cell>
          <cell r="H644" t="str">
            <v>Miehe</v>
          </cell>
          <cell r="I644" t="str">
            <v>Julian</v>
          </cell>
          <cell r="J644" t="str">
            <v>Miehe   Julian</v>
          </cell>
          <cell r="K644">
            <v>32263</v>
          </cell>
        </row>
        <row r="645">
          <cell r="D645">
            <v>10043816803</v>
          </cell>
          <cell r="E645" t="str">
            <v>NDS</v>
          </cell>
          <cell r="F645" t="str">
            <v>NDS  10043816803</v>
          </cell>
          <cell r="G645" t="str">
            <v>RCG Hahndorf I</v>
          </cell>
          <cell r="H645" t="str">
            <v>Miehe</v>
          </cell>
          <cell r="I645" t="str">
            <v>Manuel</v>
          </cell>
          <cell r="J645" t="str">
            <v>Miehe   Manuel</v>
          </cell>
          <cell r="K645">
            <v>33452</v>
          </cell>
        </row>
        <row r="646">
          <cell r="D646">
            <v>90301</v>
          </cell>
          <cell r="E646" t="str">
            <v>NDS</v>
          </cell>
          <cell r="F646" t="str">
            <v>NDS  90301</v>
          </cell>
          <cell r="G646" t="str">
            <v>RCG Hahndorf V</v>
          </cell>
          <cell r="H646" t="str">
            <v>Miehe</v>
          </cell>
          <cell r="I646" t="str">
            <v>Marius</v>
          </cell>
          <cell r="J646" t="str">
            <v>Miehe   Marius</v>
          </cell>
          <cell r="K646">
            <v>31414</v>
          </cell>
        </row>
        <row r="647">
          <cell r="D647">
            <v>44651</v>
          </cell>
          <cell r="E647" t="str">
            <v>BRA</v>
          </cell>
          <cell r="F647" t="str">
            <v>BRA  44651</v>
          </cell>
          <cell r="G647" t="str">
            <v>LRV Cottbus </v>
          </cell>
          <cell r="H647" t="str">
            <v>Miltz</v>
          </cell>
          <cell r="I647" t="str">
            <v>Franz</v>
          </cell>
          <cell r="J647" t="str">
            <v>Miltz   Franz</v>
          </cell>
          <cell r="K647">
            <v>37231</v>
          </cell>
        </row>
        <row r="648">
          <cell r="D648">
            <v>90658</v>
          </cell>
          <cell r="E648" t="str">
            <v>NDS</v>
          </cell>
          <cell r="F648" t="str">
            <v>NDS  90658</v>
          </cell>
          <cell r="G648" t="str">
            <v>RSVL Gifhorn III</v>
          </cell>
          <cell r="H648" t="str">
            <v>Minuth</v>
          </cell>
          <cell r="I648" t="str">
            <v>Andreas</v>
          </cell>
          <cell r="J648" t="str">
            <v>Minuth   Andreas</v>
          </cell>
          <cell r="K648">
            <v>24104</v>
          </cell>
        </row>
        <row r="649">
          <cell r="D649">
            <v>90708</v>
          </cell>
          <cell r="E649" t="str">
            <v>NDS</v>
          </cell>
          <cell r="F649" t="str">
            <v>NDS  90708</v>
          </cell>
          <cell r="G649" t="str">
            <v>RTC Hildesheim I</v>
          </cell>
          <cell r="H649" t="str">
            <v>Mithöfer</v>
          </cell>
          <cell r="I649" t="str">
            <v>Carsten</v>
          </cell>
          <cell r="J649" t="str">
            <v>Mithöfer   Carsten</v>
          </cell>
          <cell r="K649">
            <v>23600</v>
          </cell>
        </row>
        <row r="650">
          <cell r="D650">
            <v>90709</v>
          </cell>
          <cell r="E650" t="str">
            <v>NDS</v>
          </cell>
          <cell r="F650" t="str">
            <v>NDS  90709</v>
          </cell>
          <cell r="G650" t="str">
            <v>RTC Hildesheim I</v>
          </cell>
          <cell r="H650" t="str">
            <v>Mithöfer</v>
          </cell>
          <cell r="I650" t="str">
            <v>Udo</v>
          </cell>
          <cell r="J650" t="str">
            <v>Mithöfer   Udo</v>
          </cell>
          <cell r="K650">
            <v>23600</v>
          </cell>
        </row>
        <row r="651">
          <cell r="D651">
            <v>92279</v>
          </cell>
          <cell r="E651" t="str">
            <v>NDS</v>
          </cell>
          <cell r="F651" t="str">
            <v>NDS  92279</v>
          </cell>
          <cell r="G651" t="str">
            <v>RVT Aschendorf</v>
          </cell>
          <cell r="H651" t="str">
            <v>Moeller</v>
          </cell>
          <cell r="I651" t="str">
            <v>Carina</v>
          </cell>
          <cell r="J651" t="str">
            <v>Moeller   Carina</v>
          </cell>
          <cell r="K651">
            <v>32341</v>
          </cell>
        </row>
        <row r="652">
          <cell r="D652">
            <v>212692</v>
          </cell>
          <cell r="E652" t="str">
            <v>RKB</v>
          </cell>
          <cell r="F652" t="str">
            <v>RKB  212692</v>
          </cell>
          <cell r="G652" t="str">
            <v>RSV Halle II</v>
          </cell>
          <cell r="H652" t="str">
            <v>Möhlenbrock</v>
          </cell>
          <cell r="I652" t="str">
            <v>Melanie</v>
          </cell>
          <cell r="J652" t="str">
            <v>Möhlenbrock   Melanie</v>
          </cell>
          <cell r="K652">
            <v>33890</v>
          </cell>
        </row>
        <row r="653">
          <cell r="D653">
            <v>10036223016</v>
          </cell>
          <cell r="E653" t="str">
            <v>NRW</v>
          </cell>
          <cell r="F653" t="str">
            <v>NRW  10036223016</v>
          </cell>
          <cell r="G653" t="str">
            <v>RSV Münster III</v>
          </cell>
          <cell r="H653" t="str">
            <v>Mohr</v>
          </cell>
          <cell r="I653" t="str">
            <v>Jacob</v>
          </cell>
          <cell r="J653" t="str">
            <v>Mohr   Jacob</v>
          </cell>
          <cell r="K653">
            <v>38116</v>
          </cell>
        </row>
        <row r="654">
          <cell r="D654">
            <v>10036183004</v>
          </cell>
          <cell r="E654" t="str">
            <v>NRW</v>
          </cell>
          <cell r="F654" t="str">
            <v>NRW  10036183004</v>
          </cell>
          <cell r="G654" t="str">
            <v>RSC Niedermehnen II</v>
          </cell>
          <cell r="H654" t="str">
            <v>Möller</v>
          </cell>
          <cell r="I654" t="str">
            <v>Benjamin</v>
          </cell>
          <cell r="J654" t="str">
            <v>Möller   Benjamin</v>
          </cell>
          <cell r="K654">
            <v>37804</v>
          </cell>
        </row>
        <row r="655">
          <cell r="D655">
            <v>10036222309</v>
          </cell>
          <cell r="E655" t="str">
            <v>NRW</v>
          </cell>
          <cell r="F655" t="str">
            <v>NRW  10036222309</v>
          </cell>
          <cell r="G655" t="str">
            <v>RSC Niedermehnen I a.K.</v>
          </cell>
          <cell r="H655" t="str">
            <v>Möller</v>
          </cell>
          <cell r="I655" t="str">
            <v>Jasmin</v>
          </cell>
          <cell r="J655" t="str">
            <v>Möller   Jasmin</v>
          </cell>
          <cell r="K655">
            <v>39080</v>
          </cell>
        </row>
        <row r="656">
          <cell r="D656">
            <v>92589</v>
          </cell>
          <cell r="E656" t="str">
            <v>NDS</v>
          </cell>
          <cell r="F656" t="str">
            <v>NDS  92589</v>
          </cell>
          <cell r="G656" t="str">
            <v>RVT Aschendorf</v>
          </cell>
          <cell r="H656" t="str">
            <v>Möller</v>
          </cell>
          <cell r="I656" t="str">
            <v>Mike</v>
          </cell>
          <cell r="J656" t="str">
            <v>Möller   Mike</v>
          </cell>
          <cell r="K656">
            <v>33574</v>
          </cell>
        </row>
        <row r="657">
          <cell r="D657">
            <v>10036394380</v>
          </cell>
          <cell r="E657" t="str">
            <v>NDS</v>
          </cell>
          <cell r="F657" t="str">
            <v>NDS  10036394380</v>
          </cell>
          <cell r="G657" t="str">
            <v>SG Gifhorn / Hannover</v>
          </cell>
          <cell r="H657" t="str">
            <v>Monecke</v>
          </cell>
          <cell r="I657" t="str">
            <v>Henry</v>
          </cell>
          <cell r="J657" t="str">
            <v>Monecke   Henry</v>
          </cell>
          <cell r="K657">
            <v>39768</v>
          </cell>
        </row>
        <row r="658">
          <cell r="D658">
            <v>77256</v>
          </cell>
          <cell r="E658" t="str">
            <v>HES</v>
          </cell>
          <cell r="F658" t="str">
            <v>HES  77256</v>
          </cell>
          <cell r="G658" t="str">
            <v>RVG Lollar I</v>
          </cell>
          <cell r="H658" t="str">
            <v>Moos</v>
          </cell>
          <cell r="I658" t="str">
            <v>Julia</v>
          </cell>
          <cell r="J658" t="str">
            <v>Moos   Julia</v>
          </cell>
          <cell r="K658">
            <v>32338</v>
          </cell>
        </row>
        <row r="659">
          <cell r="D659">
            <v>93612</v>
          </cell>
          <cell r="E659" t="str">
            <v>NDS</v>
          </cell>
          <cell r="F659" t="str">
            <v>NDS  93612</v>
          </cell>
          <cell r="G659" t="str">
            <v>RVM Bilshausen II</v>
          </cell>
          <cell r="H659" t="str">
            <v>Morgenstern</v>
          </cell>
          <cell r="I659" t="str">
            <v>Leander</v>
          </cell>
          <cell r="J659" t="str">
            <v>Morgenstern   Leander</v>
          </cell>
          <cell r="K659">
            <v>34243</v>
          </cell>
        </row>
        <row r="660">
          <cell r="D660">
            <v>94106</v>
          </cell>
          <cell r="E660" t="str">
            <v>NDS</v>
          </cell>
          <cell r="F660" t="str">
            <v>NDS  94106</v>
          </cell>
          <cell r="G660" t="str">
            <v>RVM Bilshausen II</v>
          </cell>
          <cell r="H660" t="str">
            <v>Morgenstern</v>
          </cell>
          <cell r="I660" t="str">
            <v>Lionel</v>
          </cell>
          <cell r="J660" t="str">
            <v>Morgenstern   Lionel</v>
          </cell>
          <cell r="K660">
            <v>35788</v>
          </cell>
        </row>
        <row r="661">
          <cell r="D661">
            <v>91359</v>
          </cell>
          <cell r="E661" t="str">
            <v>NDS</v>
          </cell>
          <cell r="F661" t="str">
            <v>NDS  91359</v>
          </cell>
          <cell r="G661" t="str">
            <v>RVS Obernfeld</v>
          </cell>
          <cell r="H661" t="str">
            <v>Morick</v>
          </cell>
          <cell r="I661" t="str">
            <v>Franziska</v>
          </cell>
          <cell r="J661" t="str">
            <v>Morick   Franziska</v>
          </cell>
          <cell r="K661">
            <v>32588</v>
          </cell>
        </row>
        <row r="662">
          <cell r="D662">
            <v>10075186906</v>
          </cell>
          <cell r="E662" t="str">
            <v>NDS</v>
          </cell>
          <cell r="F662" t="str">
            <v>NDS  10075186906</v>
          </cell>
          <cell r="G662" t="str">
            <v>RVS Obernfeld II</v>
          </cell>
          <cell r="H662" t="str">
            <v>Morick</v>
          </cell>
          <cell r="I662" t="str">
            <v>Marike</v>
          </cell>
          <cell r="J662" t="str">
            <v>Morick   Marike</v>
          </cell>
          <cell r="K662">
            <v>40004</v>
          </cell>
        </row>
        <row r="663">
          <cell r="D663">
            <v>10072001060</v>
          </cell>
          <cell r="E663" t="str">
            <v>NDS</v>
          </cell>
          <cell r="F663" t="str">
            <v>NDS  10072001060</v>
          </cell>
          <cell r="G663" t="str">
            <v>RVS Obernfeld I U17</v>
          </cell>
          <cell r="H663" t="str">
            <v>Morick</v>
          </cell>
          <cell r="I663" t="str">
            <v>Simon</v>
          </cell>
          <cell r="J663" t="str">
            <v>Morick   Simon</v>
          </cell>
          <cell r="K663">
            <v>40004</v>
          </cell>
        </row>
        <row r="664">
          <cell r="D664">
            <v>92297</v>
          </cell>
          <cell r="E664" t="str">
            <v>NDS</v>
          </cell>
          <cell r="F664" t="str">
            <v>NDS  92297</v>
          </cell>
          <cell r="G664" t="str">
            <v>RVS Obernfeld II</v>
          </cell>
          <cell r="H664" t="str">
            <v>Morick</v>
          </cell>
          <cell r="I664" t="str">
            <v>Victoria</v>
          </cell>
          <cell r="J664" t="str">
            <v>Morick   Victoria</v>
          </cell>
          <cell r="K664">
            <v>34148</v>
          </cell>
        </row>
        <row r="665">
          <cell r="D665">
            <v>603525</v>
          </cell>
          <cell r="E665" t="str">
            <v>NRW</v>
          </cell>
          <cell r="F665" t="str">
            <v>NRW  603525</v>
          </cell>
          <cell r="G665" t="str">
            <v>RSC Niedermehnen I</v>
          </cell>
          <cell r="H665" t="str">
            <v>Mösemeyer</v>
          </cell>
          <cell r="I665" t="str">
            <v>Maurice</v>
          </cell>
          <cell r="J665" t="str">
            <v>Mösemeyer   Maurice</v>
          </cell>
          <cell r="K665">
            <v>38254</v>
          </cell>
        </row>
        <row r="666">
          <cell r="D666">
            <v>10118992005</v>
          </cell>
          <cell r="E666" t="str">
            <v>NDS</v>
          </cell>
          <cell r="F666" t="str">
            <v>NDS  10118992005</v>
          </cell>
          <cell r="G666" t="str">
            <v>RVS Obernfeld III</v>
          </cell>
          <cell r="H666" t="str">
            <v>Moser</v>
          </cell>
          <cell r="I666" t="str">
            <v>Jaimie</v>
          </cell>
          <cell r="J666" t="str">
            <v>Moser   Jaimie</v>
          </cell>
          <cell r="K666">
            <v>39875</v>
          </cell>
        </row>
        <row r="667">
          <cell r="D667">
            <v>10054449720</v>
          </cell>
          <cell r="E667" t="str">
            <v>HES</v>
          </cell>
          <cell r="F667" t="str">
            <v>HES  10054449720</v>
          </cell>
          <cell r="G667" t="str">
            <v>RSV Krofdorf</v>
          </cell>
          <cell r="H667" t="str">
            <v>Möwes</v>
          </cell>
          <cell r="I667" t="str">
            <v>Moritz</v>
          </cell>
          <cell r="J667" t="str">
            <v>Möwes   Moritz</v>
          </cell>
          <cell r="K667">
            <v>39701</v>
          </cell>
        </row>
        <row r="668">
          <cell r="D668">
            <v>212691</v>
          </cell>
          <cell r="E668" t="str">
            <v>RKB</v>
          </cell>
          <cell r="F668" t="str">
            <v>RKB  212691</v>
          </cell>
          <cell r="G668" t="str">
            <v>RSV Halle IV</v>
          </cell>
          <cell r="H668" t="str">
            <v>Mues</v>
          </cell>
          <cell r="I668" t="str">
            <v>Katharina</v>
          </cell>
          <cell r="J668" t="str">
            <v>Mues   Katharina</v>
          </cell>
          <cell r="K668">
            <v>33788</v>
          </cell>
        </row>
        <row r="669">
          <cell r="D669">
            <v>10090010049</v>
          </cell>
          <cell r="E669" t="str">
            <v>NDS</v>
          </cell>
          <cell r="F669" t="str">
            <v>NDS  10090010049</v>
          </cell>
          <cell r="G669" t="str">
            <v>RSV Bramsche I U19</v>
          </cell>
          <cell r="H669" t="str">
            <v>Mügge</v>
          </cell>
          <cell r="I669" t="str">
            <v>Hinrich</v>
          </cell>
          <cell r="J669" t="str">
            <v>Mügge   Hinrich</v>
          </cell>
          <cell r="K669">
            <v>39726</v>
          </cell>
        </row>
        <row r="670">
          <cell r="D670">
            <v>10090010024</v>
          </cell>
          <cell r="E670" t="str">
            <v>NDS</v>
          </cell>
          <cell r="F670" t="str">
            <v>NDS  10090010024</v>
          </cell>
          <cell r="G670" t="str">
            <v>RVS Obernfeld I U15</v>
          </cell>
          <cell r="H670" t="str">
            <v>Mühe</v>
          </cell>
          <cell r="I670" t="str">
            <v>Jannes</v>
          </cell>
          <cell r="J670" t="str">
            <v>Mühe   Jannes</v>
          </cell>
          <cell r="K670">
            <v>40352</v>
          </cell>
        </row>
        <row r="671">
          <cell r="D671">
            <v>10074593788</v>
          </cell>
          <cell r="E671" t="str">
            <v>NDS</v>
          </cell>
          <cell r="F671" t="str">
            <v>NDS  10074593788</v>
          </cell>
          <cell r="G671" t="str">
            <v>RVS Obernfeld II</v>
          </cell>
          <cell r="H671" t="str">
            <v>Mühe </v>
          </cell>
          <cell r="I671" t="str">
            <v>Melissa</v>
          </cell>
          <cell r="J671" t="str">
            <v>Mühe    Melissa</v>
          </cell>
          <cell r="K671">
            <v>39776</v>
          </cell>
        </row>
        <row r="672">
          <cell r="D672">
            <v>90818</v>
          </cell>
          <cell r="E672" t="str">
            <v>NDS</v>
          </cell>
          <cell r="F672" t="str">
            <v>NDS  90818</v>
          </cell>
          <cell r="G672" t="str">
            <v>RV Etelsen II</v>
          </cell>
          <cell r="H672" t="str">
            <v>Mühlmeister</v>
          </cell>
          <cell r="I672" t="str">
            <v>Doris</v>
          </cell>
          <cell r="J672" t="str">
            <v>Mühlmeister   Doris</v>
          </cell>
          <cell r="K672">
            <v>27507</v>
          </cell>
        </row>
        <row r="673">
          <cell r="D673">
            <v>10050005100</v>
          </cell>
          <cell r="E673" t="str">
            <v>BRA</v>
          </cell>
          <cell r="F673" t="str">
            <v>BRA  10050005100</v>
          </cell>
          <cell r="G673" t="str">
            <v>RSV Großkoschen I</v>
          </cell>
          <cell r="H673" t="str">
            <v>Mulka</v>
          </cell>
          <cell r="I673" t="str">
            <v>Frederik</v>
          </cell>
          <cell r="J673" t="str">
            <v>Mulka   Frederik</v>
          </cell>
          <cell r="K673">
            <v>36703</v>
          </cell>
        </row>
        <row r="674">
          <cell r="D674">
            <v>10036394481</v>
          </cell>
          <cell r="E674" t="str">
            <v>NDS</v>
          </cell>
          <cell r="F674" t="str">
            <v>NDS  10036394481</v>
          </cell>
          <cell r="G674" t="str">
            <v>RV Etelsen I</v>
          </cell>
          <cell r="H674" t="str">
            <v>Müller</v>
          </cell>
          <cell r="I674" t="str">
            <v>Anika</v>
          </cell>
          <cell r="J674" t="str">
            <v>Müller   Anika</v>
          </cell>
          <cell r="K674">
            <v>30503</v>
          </cell>
        </row>
        <row r="675">
          <cell r="D675">
            <v>44304</v>
          </cell>
          <cell r="E675" t="str">
            <v>BRA</v>
          </cell>
          <cell r="F675" t="str">
            <v>BRA  44304</v>
          </cell>
          <cell r="G675" t="str">
            <v>RSV Großkoschen III</v>
          </cell>
          <cell r="H675" t="str">
            <v>Müller</v>
          </cell>
          <cell r="I675" t="str">
            <v>Felix</v>
          </cell>
          <cell r="J675" t="str">
            <v>Müller   Felix</v>
          </cell>
          <cell r="K675">
            <v>36298</v>
          </cell>
        </row>
        <row r="676">
          <cell r="D676">
            <v>98369</v>
          </cell>
          <cell r="E676" t="str">
            <v>NDS</v>
          </cell>
          <cell r="F676" t="str">
            <v>NDS  98369</v>
          </cell>
          <cell r="G676" t="str">
            <v>RSVL Gifhorn II</v>
          </cell>
          <cell r="H676" t="str">
            <v>Müller</v>
          </cell>
          <cell r="I676" t="str">
            <v>Kilian</v>
          </cell>
          <cell r="J676" t="str">
            <v>Müller   Kilian</v>
          </cell>
          <cell r="K676">
            <v>35917</v>
          </cell>
        </row>
        <row r="677">
          <cell r="D677">
            <v>10036394178</v>
          </cell>
          <cell r="E677" t="str">
            <v>NDS</v>
          </cell>
          <cell r="F677" t="str">
            <v>NDS  10036394178</v>
          </cell>
          <cell r="G677" t="str">
            <v>RVM Bilshausen III</v>
          </cell>
          <cell r="H677" t="str">
            <v>Müller</v>
          </cell>
          <cell r="I677" t="str">
            <v>Nils</v>
          </cell>
          <cell r="J677" t="str">
            <v>Müller   Nils</v>
          </cell>
          <cell r="K677">
            <v>33890</v>
          </cell>
        </row>
        <row r="678">
          <cell r="D678">
            <v>707200</v>
          </cell>
          <cell r="E678" t="str">
            <v>BRA</v>
          </cell>
          <cell r="F678" t="str">
            <v>BRA  707200</v>
          </cell>
          <cell r="G678" t="str">
            <v>RSV Großkoschen</v>
          </cell>
          <cell r="H678" t="str">
            <v>Müller</v>
          </cell>
          <cell r="I678" t="str">
            <v>Oscar</v>
          </cell>
          <cell r="J678" t="str">
            <v>Müller   Oscar</v>
          </cell>
          <cell r="K678">
            <v>39086</v>
          </cell>
        </row>
        <row r="679">
          <cell r="D679">
            <v>90634</v>
          </cell>
          <cell r="E679" t="str">
            <v>NDS</v>
          </cell>
          <cell r="F679" t="str">
            <v>NDS  90634</v>
          </cell>
          <cell r="G679" t="str">
            <v>RV Etelsen III</v>
          </cell>
          <cell r="H679" t="str">
            <v>Müller</v>
          </cell>
          <cell r="I679" t="str">
            <v>Sabine</v>
          </cell>
          <cell r="J679" t="str">
            <v>Müller   Sabine</v>
          </cell>
          <cell r="K679">
            <v>22299</v>
          </cell>
        </row>
        <row r="680">
          <cell r="D680">
            <v>95920</v>
          </cell>
          <cell r="E680" t="str">
            <v>NDS</v>
          </cell>
          <cell r="F680" t="str">
            <v>NDS  95920</v>
          </cell>
          <cell r="G680" t="str">
            <v>RCG Hahndorf I</v>
          </cell>
          <cell r="H680" t="str">
            <v>Müller</v>
          </cell>
          <cell r="I680" t="str">
            <v>Torben</v>
          </cell>
          <cell r="J680" t="str">
            <v>Müller   Torben</v>
          </cell>
          <cell r="K680">
            <v>36608</v>
          </cell>
        </row>
        <row r="681">
          <cell r="D681">
            <v>1006270506</v>
          </cell>
          <cell r="E681" t="str">
            <v>HES</v>
          </cell>
          <cell r="F681" t="str">
            <v>HES  1006270506</v>
          </cell>
          <cell r="G681" t="str">
            <v>RVW Naurod </v>
          </cell>
          <cell r="H681" t="str">
            <v>Mundorff</v>
          </cell>
          <cell r="I681" t="str">
            <v>Peter</v>
          </cell>
          <cell r="J681" t="str">
            <v>Mundorff   Peter</v>
          </cell>
          <cell r="K681">
            <v>37907</v>
          </cell>
        </row>
        <row r="682">
          <cell r="D682">
            <v>81159</v>
          </cell>
          <cell r="E682" t="str">
            <v>MEV</v>
          </cell>
          <cell r="F682" t="str">
            <v>MEV  81159</v>
          </cell>
          <cell r="G682" t="str">
            <v>SVW Lüblow</v>
          </cell>
          <cell r="H682" t="str">
            <v>Mundt</v>
          </cell>
          <cell r="I682" t="str">
            <v>Johannes</v>
          </cell>
          <cell r="J682" t="str">
            <v>Mundt   Johannes</v>
          </cell>
          <cell r="K682">
            <v>35683</v>
          </cell>
        </row>
        <row r="683">
          <cell r="D683">
            <v>10046176630</v>
          </cell>
          <cell r="E683" t="str">
            <v>BRE</v>
          </cell>
          <cell r="F683" t="str">
            <v>BRE  10046176630</v>
          </cell>
          <cell r="G683" t="str">
            <v>RVS Oberneuland IV</v>
          </cell>
          <cell r="H683" t="str">
            <v>Münster</v>
          </cell>
          <cell r="I683" t="str">
            <v>Daniel</v>
          </cell>
          <cell r="J683" t="str">
            <v>Münster   Daniel</v>
          </cell>
          <cell r="K683">
            <v>37156</v>
          </cell>
        </row>
        <row r="684">
          <cell r="D684">
            <v>51049</v>
          </cell>
          <cell r="E684" t="str">
            <v>BRE</v>
          </cell>
          <cell r="F684" t="str">
            <v>BRE  51049</v>
          </cell>
          <cell r="G684" t="str">
            <v>RV Schorf-Oberneuland I a.K.</v>
          </cell>
          <cell r="H684" t="str">
            <v>Münsterberg</v>
          </cell>
          <cell r="I684" t="str">
            <v>Nico</v>
          </cell>
          <cell r="J684" t="str">
            <v>Münsterberg   Nico</v>
          </cell>
          <cell r="K684">
            <v>35289</v>
          </cell>
        </row>
        <row r="685">
          <cell r="D685">
            <v>212374</v>
          </cell>
          <cell r="E685" t="str">
            <v>RKB</v>
          </cell>
          <cell r="F685" t="str">
            <v>RKB  212374</v>
          </cell>
          <cell r="G685" t="str">
            <v>RSV Halle I</v>
          </cell>
          <cell r="H685" t="str">
            <v>Mußmann</v>
          </cell>
          <cell r="I685" t="str">
            <v>Lena</v>
          </cell>
          <cell r="J685" t="str">
            <v>Mußmann   Lena</v>
          </cell>
          <cell r="K685">
            <v>33348</v>
          </cell>
        </row>
        <row r="686">
          <cell r="D686">
            <v>212105</v>
          </cell>
          <cell r="E686" t="str">
            <v>RKB</v>
          </cell>
          <cell r="F686" t="str">
            <v>RKB  212105</v>
          </cell>
          <cell r="G686" t="str">
            <v>RSV Halle VI</v>
          </cell>
          <cell r="H686" t="str">
            <v>Mußmann</v>
          </cell>
          <cell r="I686" t="str">
            <v>Lisa</v>
          </cell>
          <cell r="J686" t="str">
            <v>Mußmann   Lisa</v>
          </cell>
          <cell r="K686">
            <v>32677</v>
          </cell>
        </row>
        <row r="687">
          <cell r="D687">
            <v>215046</v>
          </cell>
          <cell r="E687" t="str">
            <v>RKB</v>
          </cell>
          <cell r="F687" t="str">
            <v>RKB  215046</v>
          </cell>
          <cell r="G687" t="str">
            <v>RSV Bramsche V</v>
          </cell>
          <cell r="H687" t="str">
            <v>Nardmann</v>
          </cell>
          <cell r="I687" t="str">
            <v>Felix</v>
          </cell>
          <cell r="J687" t="str">
            <v>Nardmann   Felix</v>
          </cell>
          <cell r="K687">
            <v>35556</v>
          </cell>
        </row>
        <row r="688">
          <cell r="D688">
            <v>10075501144</v>
          </cell>
          <cell r="E688" t="str">
            <v>BRA</v>
          </cell>
          <cell r="F688" t="str">
            <v>BRA  10075501144</v>
          </cell>
          <cell r="G688" t="str">
            <v>SGS Luckenwalde</v>
          </cell>
          <cell r="H688" t="str">
            <v>Nestler</v>
          </cell>
          <cell r="I688" t="str">
            <v>Paul</v>
          </cell>
          <cell r="J688" t="str">
            <v>Nestler   Paul</v>
          </cell>
          <cell r="K688">
            <v>39211</v>
          </cell>
        </row>
        <row r="689">
          <cell r="D689">
            <v>141617</v>
          </cell>
          <cell r="E689" t="str">
            <v>SAH</v>
          </cell>
          <cell r="F689" t="str">
            <v>SAH  141617</v>
          </cell>
          <cell r="G689" t="str">
            <v>Tollwitzer RSV II</v>
          </cell>
          <cell r="H689" t="str">
            <v>Neuber</v>
          </cell>
          <cell r="I689" t="str">
            <v>Theresa</v>
          </cell>
          <cell r="J689" t="str">
            <v>Neuber   Theresa</v>
          </cell>
          <cell r="K689">
            <v>35459</v>
          </cell>
        </row>
        <row r="690">
          <cell r="D690">
            <v>10136705215</v>
          </cell>
          <cell r="E690" t="str">
            <v>RKB</v>
          </cell>
          <cell r="F690" t="str">
            <v>RKB  10136705215</v>
          </cell>
          <cell r="G690" t="str">
            <v>RSV Halle II U13</v>
          </cell>
          <cell r="H690" t="str">
            <v>Niebuhr</v>
          </cell>
          <cell r="I690" t="str">
            <v>Lotta Marie</v>
          </cell>
          <cell r="J690" t="str">
            <v>Niebuhr   Lotta Marie</v>
          </cell>
          <cell r="K690">
            <v>41381</v>
          </cell>
        </row>
        <row r="691">
          <cell r="D691">
            <v>213690</v>
          </cell>
          <cell r="E691" t="str">
            <v>RKB</v>
          </cell>
          <cell r="F691" t="str">
            <v>RKB  213690</v>
          </cell>
          <cell r="G691" t="str">
            <v>SC Woltringhausen II</v>
          </cell>
          <cell r="H691" t="str">
            <v>Niehaus</v>
          </cell>
          <cell r="I691" t="str">
            <v>Saskia</v>
          </cell>
          <cell r="J691" t="str">
            <v>Niehaus   Saskia</v>
          </cell>
          <cell r="K691">
            <v>34190</v>
          </cell>
        </row>
        <row r="692">
          <cell r="D692">
            <v>212681</v>
          </cell>
          <cell r="E692" t="str">
            <v>RKB</v>
          </cell>
          <cell r="F692" t="str">
            <v>RKB  212681</v>
          </cell>
          <cell r="G692" t="str">
            <v>RSV Halle III</v>
          </cell>
          <cell r="H692" t="str">
            <v>Niemann</v>
          </cell>
          <cell r="I692" t="str">
            <v>Ernst-Dieter</v>
          </cell>
          <cell r="J692" t="str">
            <v>Niemann   Ernst-Dieter</v>
          </cell>
          <cell r="K692">
            <v>21585</v>
          </cell>
        </row>
        <row r="693">
          <cell r="D693">
            <v>210886</v>
          </cell>
          <cell r="E693" t="str">
            <v>RKB</v>
          </cell>
          <cell r="F693" t="str">
            <v>RKB  210886</v>
          </cell>
          <cell r="G693" t="str">
            <v>RSV Halle I</v>
          </cell>
          <cell r="H693" t="str">
            <v>Niemann</v>
          </cell>
          <cell r="I693" t="str">
            <v>Melanie</v>
          </cell>
          <cell r="J693" t="str">
            <v>Niemann   Melanie</v>
          </cell>
          <cell r="K693">
            <v>30852</v>
          </cell>
        </row>
        <row r="694">
          <cell r="D694">
            <v>210634</v>
          </cell>
          <cell r="E694" t="str">
            <v>RKB</v>
          </cell>
          <cell r="F694" t="str">
            <v>RKB  210634</v>
          </cell>
          <cell r="G694" t="str">
            <v>RKB Hameln</v>
          </cell>
          <cell r="H694" t="str">
            <v>Niemeier</v>
          </cell>
          <cell r="I694" t="str">
            <v>Wieland</v>
          </cell>
          <cell r="J694" t="str">
            <v>Niemeier   Wieland</v>
          </cell>
          <cell r="K694">
            <v>23240</v>
          </cell>
        </row>
        <row r="695">
          <cell r="D695">
            <v>93396</v>
          </cell>
          <cell r="E695" t="str">
            <v>NDS</v>
          </cell>
          <cell r="F695" t="str">
            <v>NDS  93396</v>
          </cell>
          <cell r="G695" t="str">
            <v>TSV Barrien I</v>
          </cell>
          <cell r="H695" t="str">
            <v>Nienaber</v>
          </cell>
          <cell r="I695" t="str">
            <v>Kris Ole</v>
          </cell>
          <cell r="J695" t="str">
            <v>Nienaber   Kris Ole</v>
          </cell>
          <cell r="K695">
            <v>34703</v>
          </cell>
        </row>
        <row r="696">
          <cell r="D696">
            <v>10046230180</v>
          </cell>
          <cell r="E696" t="str">
            <v>SAH</v>
          </cell>
          <cell r="F696" t="str">
            <v>SAH  10046230180</v>
          </cell>
          <cell r="G696" t="str">
            <v>Reideburger SV </v>
          </cell>
          <cell r="H696" t="str">
            <v>Niendorf</v>
          </cell>
          <cell r="I696" t="str">
            <v>Christian</v>
          </cell>
          <cell r="J696" t="str">
            <v>Niendorf   Christian</v>
          </cell>
          <cell r="K696">
            <v>34255</v>
          </cell>
        </row>
        <row r="697">
          <cell r="D697">
            <v>10051784240</v>
          </cell>
          <cell r="E697" t="str">
            <v>NDS</v>
          </cell>
          <cell r="F697" t="str">
            <v>NDS  10051784240</v>
          </cell>
          <cell r="G697" t="str">
            <v>RSVL Gifhorn I</v>
          </cell>
          <cell r="H697" t="str">
            <v>Nikoladze</v>
          </cell>
          <cell r="I697" t="str">
            <v>Leonard</v>
          </cell>
          <cell r="J697" t="str">
            <v>Nikoladze   Leonard</v>
          </cell>
          <cell r="K697">
            <v>38673</v>
          </cell>
        </row>
        <row r="698">
          <cell r="D698">
            <v>714071</v>
          </cell>
          <cell r="E698" t="str">
            <v>NDS</v>
          </cell>
          <cell r="F698" t="str">
            <v>NDS  714071</v>
          </cell>
          <cell r="G698" t="str">
            <v>RV Warfleth II a.K.</v>
          </cell>
          <cell r="H698" t="str">
            <v>Nikolopoulos</v>
          </cell>
          <cell r="I698" t="str">
            <v>Jannis</v>
          </cell>
          <cell r="J698" t="str">
            <v>Nikolopoulos   Jannis</v>
          </cell>
          <cell r="K698">
            <v>38233</v>
          </cell>
        </row>
        <row r="699">
          <cell r="D699">
            <v>10051765446</v>
          </cell>
          <cell r="E699" t="str">
            <v>NDS</v>
          </cell>
          <cell r="F699" t="str">
            <v>NDS  10051765446</v>
          </cell>
          <cell r="G699" t="str">
            <v>RSVL Gifhorn III</v>
          </cell>
          <cell r="H699" t="str">
            <v>Nilßon</v>
          </cell>
          <cell r="I699" t="str">
            <v>Domenik</v>
          </cell>
          <cell r="J699" t="str">
            <v>Nilßon   Domenik</v>
          </cell>
          <cell r="K699">
            <v>35181</v>
          </cell>
        </row>
        <row r="700">
          <cell r="D700">
            <v>10054450932</v>
          </cell>
          <cell r="E700" t="str">
            <v>NDS</v>
          </cell>
          <cell r="F700" t="str">
            <v>NDS  10054450932</v>
          </cell>
          <cell r="G700" t="str">
            <v>RSVL Gifhorn II</v>
          </cell>
          <cell r="H700" t="str">
            <v>Nilßon</v>
          </cell>
          <cell r="I700" t="str">
            <v>Maxemilian</v>
          </cell>
          <cell r="J700" t="str">
            <v>Nilßon   Maxemilian</v>
          </cell>
          <cell r="K700">
            <v>35181</v>
          </cell>
        </row>
        <row r="701">
          <cell r="D701">
            <v>141349</v>
          </cell>
          <cell r="E701" t="str">
            <v>SAH</v>
          </cell>
          <cell r="F701" t="str">
            <v>SAH  141349</v>
          </cell>
          <cell r="G701" t="str">
            <v>Tollwitzer RSV</v>
          </cell>
          <cell r="H701" t="str">
            <v>Noack</v>
          </cell>
          <cell r="I701" t="str">
            <v>Andrea</v>
          </cell>
          <cell r="J701" t="str">
            <v>Noack   Andrea</v>
          </cell>
          <cell r="K701">
            <v>33626</v>
          </cell>
        </row>
        <row r="702">
          <cell r="D702">
            <v>210635</v>
          </cell>
          <cell r="E702" t="str">
            <v>RKB</v>
          </cell>
          <cell r="F702" t="str">
            <v>RKB  210635</v>
          </cell>
          <cell r="G702" t="str">
            <v>RKB Hameln</v>
          </cell>
          <cell r="H702" t="str">
            <v>Noack</v>
          </cell>
          <cell r="I702" t="str">
            <v>Eckhard</v>
          </cell>
          <cell r="J702" t="str">
            <v>Noack   Eckhard</v>
          </cell>
          <cell r="K702">
            <v>20728</v>
          </cell>
        </row>
        <row r="703">
          <cell r="D703">
            <v>213194</v>
          </cell>
          <cell r="E703" t="str">
            <v>RKB</v>
          </cell>
          <cell r="F703" t="str">
            <v>RKB  213194</v>
          </cell>
          <cell r="G703" t="str">
            <v>RSV Bramsche II</v>
          </cell>
          <cell r="H703" t="str">
            <v>Noack</v>
          </cell>
          <cell r="I703" t="str">
            <v>Florian</v>
          </cell>
          <cell r="J703" t="str">
            <v>Noack   Florian</v>
          </cell>
          <cell r="K703">
            <v>33784</v>
          </cell>
        </row>
        <row r="704">
          <cell r="D704">
            <v>141960</v>
          </cell>
          <cell r="E704" t="str">
            <v>SAH</v>
          </cell>
          <cell r="F704" t="str">
            <v>SAH  141960</v>
          </cell>
          <cell r="G704" t="str">
            <v>Tollwitzer RSV II</v>
          </cell>
          <cell r="H704" t="str">
            <v>Noack</v>
          </cell>
          <cell r="I704" t="str">
            <v>Jessica</v>
          </cell>
          <cell r="J704" t="str">
            <v>Noack   Jessica</v>
          </cell>
          <cell r="K704">
            <v>36227</v>
          </cell>
        </row>
        <row r="705">
          <cell r="D705">
            <v>213650</v>
          </cell>
          <cell r="E705" t="str">
            <v>RKB</v>
          </cell>
          <cell r="F705" t="str">
            <v>RKB  213650</v>
          </cell>
          <cell r="G705" t="str">
            <v>RSV Bramsche III</v>
          </cell>
          <cell r="H705" t="str">
            <v>Noack</v>
          </cell>
          <cell r="I705" t="str">
            <v>Lukas</v>
          </cell>
          <cell r="J705" t="str">
            <v>Noack   Lukas</v>
          </cell>
          <cell r="K705">
            <v>34726</v>
          </cell>
        </row>
        <row r="706">
          <cell r="D706">
            <v>10045886640</v>
          </cell>
          <cell r="E706" t="str">
            <v>BRA</v>
          </cell>
          <cell r="F706" t="str">
            <v>BRA  10045886640</v>
          </cell>
          <cell r="G706" t="str">
            <v>RSV Großkoschen II</v>
          </cell>
          <cell r="H706" t="str">
            <v>Noatnick</v>
          </cell>
          <cell r="I706" t="str">
            <v>Torben</v>
          </cell>
          <cell r="J706" t="str">
            <v>Noatnick   Torben</v>
          </cell>
          <cell r="K706">
            <v>38162</v>
          </cell>
        </row>
        <row r="707">
          <cell r="D707">
            <v>10036211393</v>
          </cell>
          <cell r="E707" t="str">
            <v>NRW</v>
          </cell>
          <cell r="F707" t="str">
            <v>NRW  10036211393</v>
          </cell>
          <cell r="G707" t="str">
            <v>RSC Niedermehnen II</v>
          </cell>
          <cell r="H707" t="str">
            <v>Nobbe</v>
          </cell>
          <cell r="I707" t="str">
            <v>Inga</v>
          </cell>
          <cell r="J707" t="str">
            <v>Nobbe   Inga</v>
          </cell>
          <cell r="K707">
            <v>39248</v>
          </cell>
        </row>
        <row r="708">
          <cell r="D708">
            <v>600134</v>
          </cell>
          <cell r="E708" t="str">
            <v>NRW</v>
          </cell>
          <cell r="F708" t="str">
            <v>NRW  600134</v>
          </cell>
          <cell r="G708" t="str">
            <v>RSV Schwalbe Oelde I</v>
          </cell>
          <cell r="H708" t="str">
            <v>Noll</v>
          </cell>
          <cell r="I708" t="str">
            <v>Christian</v>
          </cell>
          <cell r="J708" t="str">
            <v>Noll   Christian</v>
          </cell>
          <cell r="K708">
            <v>33889</v>
          </cell>
        </row>
        <row r="709">
          <cell r="D709">
            <v>93613</v>
          </cell>
          <cell r="E709" t="str">
            <v>NDS</v>
          </cell>
          <cell r="F709" t="str">
            <v>NDS  93613</v>
          </cell>
          <cell r="G709" t="str">
            <v>RVM Bilshausen III</v>
          </cell>
          <cell r="H709" t="str">
            <v>Nordmann</v>
          </cell>
          <cell r="I709" t="str">
            <v>Marcel</v>
          </cell>
          <cell r="J709" t="str">
            <v>Nordmann   Marcel</v>
          </cell>
          <cell r="K709">
            <v>34893</v>
          </cell>
        </row>
        <row r="710">
          <cell r="D710">
            <v>95414</v>
          </cell>
          <cell r="E710" t="str">
            <v>NDS</v>
          </cell>
          <cell r="F710" t="str">
            <v>NDS  95414</v>
          </cell>
          <cell r="G710" t="str">
            <v>RVS Obernfeld</v>
          </cell>
          <cell r="H710" t="str">
            <v>Nordmann</v>
          </cell>
          <cell r="I710" t="str">
            <v>Sandra</v>
          </cell>
          <cell r="J710" t="str">
            <v>Nordmann   Sandra</v>
          </cell>
          <cell r="K710">
            <v>32843</v>
          </cell>
        </row>
        <row r="711">
          <cell r="D711">
            <v>95137</v>
          </cell>
          <cell r="E711" t="str">
            <v>NDS</v>
          </cell>
          <cell r="F711" t="str">
            <v>NDS  95137</v>
          </cell>
          <cell r="G711" t="str">
            <v>RTC Hildesheim </v>
          </cell>
          <cell r="H711" t="str">
            <v>Nordsiek</v>
          </cell>
          <cell r="I711" t="str">
            <v>Niels</v>
          </cell>
          <cell r="J711" t="str">
            <v>Nordsiek   Niels</v>
          </cell>
          <cell r="K711">
            <v>36707</v>
          </cell>
        </row>
        <row r="712">
          <cell r="D712">
            <v>213466</v>
          </cell>
          <cell r="E712" t="str">
            <v>RKB</v>
          </cell>
          <cell r="F712" t="str">
            <v>RKB  213466</v>
          </cell>
          <cell r="G712" t="str">
            <v>RSV Frellstedt II</v>
          </cell>
          <cell r="H712" t="str">
            <v>Nothdurft</v>
          </cell>
          <cell r="I712" t="str">
            <v>Sabrina</v>
          </cell>
          <cell r="J712" t="str">
            <v>Nothdurft   Sabrina</v>
          </cell>
          <cell r="K712">
            <v>34359</v>
          </cell>
        </row>
        <row r="713">
          <cell r="D713">
            <v>97069</v>
          </cell>
          <cell r="E713" t="str">
            <v>NDS</v>
          </cell>
          <cell r="F713" t="str">
            <v>NDS  97069</v>
          </cell>
          <cell r="G713" t="str">
            <v>RSVL Gifhorn I</v>
          </cell>
          <cell r="H713" t="str">
            <v>Ochsner</v>
          </cell>
          <cell r="I713" t="str">
            <v>Martin</v>
          </cell>
          <cell r="J713" t="str">
            <v>Ochsner   Martin</v>
          </cell>
          <cell r="K713">
            <v>36049</v>
          </cell>
        </row>
        <row r="714">
          <cell r="D714">
            <v>91654</v>
          </cell>
          <cell r="E714" t="str">
            <v>NDS</v>
          </cell>
          <cell r="F714" t="str">
            <v>NDS  91654</v>
          </cell>
          <cell r="G714" t="str">
            <v>RVW Gieboldehausen</v>
          </cell>
          <cell r="H714" t="str">
            <v>Oehne</v>
          </cell>
          <cell r="I714" t="str">
            <v>Sascha</v>
          </cell>
          <cell r="J714" t="str">
            <v>Oehne   Sascha</v>
          </cell>
          <cell r="K714">
            <v>32670</v>
          </cell>
        </row>
        <row r="715">
          <cell r="D715">
            <v>210887</v>
          </cell>
          <cell r="E715" t="str">
            <v>RKB</v>
          </cell>
          <cell r="F715" t="str">
            <v>RKB  210887</v>
          </cell>
          <cell r="G715" t="str">
            <v>RSV Halle I</v>
          </cell>
          <cell r="H715" t="str">
            <v>Oetting</v>
          </cell>
          <cell r="I715" t="str">
            <v>Andrea</v>
          </cell>
          <cell r="J715" t="str">
            <v>Oetting   Andrea</v>
          </cell>
          <cell r="K715">
            <v>30877</v>
          </cell>
        </row>
        <row r="716">
          <cell r="D716">
            <v>210889</v>
          </cell>
          <cell r="E716" t="str">
            <v>RKB</v>
          </cell>
          <cell r="F716" t="str">
            <v>RKB  210889</v>
          </cell>
          <cell r="G716" t="str">
            <v>RSV Halle IV</v>
          </cell>
          <cell r="H716" t="str">
            <v>Oetting</v>
          </cell>
          <cell r="I716" t="str">
            <v>Claudia</v>
          </cell>
          <cell r="J716" t="str">
            <v>Oetting   Claudia</v>
          </cell>
          <cell r="K716">
            <v>31828</v>
          </cell>
        </row>
        <row r="717">
          <cell r="D717">
            <v>214761</v>
          </cell>
          <cell r="E717" t="str">
            <v>RKB</v>
          </cell>
          <cell r="F717" t="str">
            <v>RKB  214761</v>
          </cell>
          <cell r="G717" t="str">
            <v>RSV Frellstedt III</v>
          </cell>
          <cell r="H717" t="str">
            <v>Ohse</v>
          </cell>
          <cell r="I717" t="str">
            <v>Natalie</v>
          </cell>
          <cell r="J717" t="str">
            <v>Ohse   Natalie</v>
          </cell>
          <cell r="K717">
            <v>36035</v>
          </cell>
        </row>
        <row r="718">
          <cell r="D718">
            <v>141746</v>
          </cell>
          <cell r="E718" t="str">
            <v>SAH</v>
          </cell>
          <cell r="F718" t="str">
            <v>SAH  141746</v>
          </cell>
          <cell r="G718" t="str">
            <v>Tollwitzer RSV I</v>
          </cell>
          <cell r="H718" t="str">
            <v>Opitz</v>
          </cell>
          <cell r="I718" t="str">
            <v>Caroline</v>
          </cell>
          <cell r="J718" t="str">
            <v>Opitz   Caroline</v>
          </cell>
          <cell r="K718">
            <v>35081</v>
          </cell>
        </row>
        <row r="719">
          <cell r="D719">
            <v>607796</v>
          </cell>
          <cell r="E719" t="str">
            <v>NRW</v>
          </cell>
          <cell r="F719" t="str">
            <v>NRW  607796</v>
          </cell>
          <cell r="G719" t="str">
            <v>RSV Schwalbe Oelde</v>
          </cell>
          <cell r="H719" t="str">
            <v>Overbeck</v>
          </cell>
          <cell r="I719" t="str">
            <v>Nicole</v>
          </cell>
          <cell r="J719" t="str">
            <v>Overbeck   Nicole</v>
          </cell>
          <cell r="K719">
            <v>36557</v>
          </cell>
        </row>
        <row r="720">
          <cell r="D720">
            <v>10043812254</v>
          </cell>
          <cell r="E720" t="str">
            <v>RKB</v>
          </cell>
          <cell r="F720" t="str">
            <v>RKB  10043812254</v>
          </cell>
          <cell r="G720" t="str">
            <v>RSV Frellstedt I</v>
          </cell>
          <cell r="H720" t="str">
            <v>Packhäuser</v>
          </cell>
          <cell r="I720" t="str">
            <v>Lea - Sophie</v>
          </cell>
          <cell r="J720" t="str">
            <v>Packhäuser   Lea - Sophie</v>
          </cell>
          <cell r="K720">
            <v>39982</v>
          </cell>
        </row>
        <row r="721">
          <cell r="D721">
            <v>10043824479</v>
          </cell>
          <cell r="E721" t="str">
            <v>RKB</v>
          </cell>
          <cell r="F721" t="str">
            <v>RKB  10043824479</v>
          </cell>
          <cell r="G721" t="str">
            <v>RSV Frellstedt I</v>
          </cell>
          <cell r="H721" t="str">
            <v>Packhäuser</v>
          </cell>
          <cell r="I721" t="str">
            <v>Marcus</v>
          </cell>
          <cell r="J721" t="str">
            <v>Packhäuser   Marcus</v>
          </cell>
          <cell r="K721">
            <v>27916</v>
          </cell>
        </row>
        <row r="722">
          <cell r="D722">
            <v>90710</v>
          </cell>
          <cell r="E722" t="str">
            <v>NDS</v>
          </cell>
          <cell r="F722" t="str">
            <v>NDS  90710</v>
          </cell>
          <cell r="G722" t="str">
            <v>RTC Hildesheim</v>
          </cell>
          <cell r="H722" t="str">
            <v>Pape</v>
          </cell>
          <cell r="I722" t="str">
            <v>Manuela</v>
          </cell>
          <cell r="J722" t="str">
            <v>Pape   Manuela</v>
          </cell>
          <cell r="K722">
            <v>27491</v>
          </cell>
        </row>
        <row r="723">
          <cell r="D723">
            <v>10107407070</v>
          </cell>
          <cell r="E723" t="str">
            <v>NDS</v>
          </cell>
          <cell r="F723" t="str">
            <v>NDS  10107407070</v>
          </cell>
          <cell r="G723" t="str">
            <v>RCT Hannover V</v>
          </cell>
          <cell r="H723" t="str">
            <v>Paßora</v>
          </cell>
          <cell r="I723" t="str">
            <v>Mike</v>
          </cell>
          <cell r="J723" t="str">
            <v>Paßora   Mike</v>
          </cell>
          <cell r="K723">
            <v>26387</v>
          </cell>
        </row>
        <row r="724">
          <cell r="D724">
            <v>10090010050</v>
          </cell>
          <cell r="E724" t="str">
            <v>NDS</v>
          </cell>
          <cell r="F724" t="str">
            <v>NDS  10090010050</v>
          </cell>
          <cell r="G724" t="str">
            <v>RCG Hahndorf I</v>
          </cell>
          <cell r="H724" t="str">
            <v>Pätz</v>
          </cell>
          <cell r="I724" t="str">
            <v>Yannic</v>
          </cell>
          <cell r="J724" t="str">
            <v>Pätz   Yannic</v>
          </cell>
          <cell r="K724">
            <v>40801</v>
          </cell>
        </row>
        <row r="725">
          <cell r="D725">
            <v>711312</v>
          </cell>
          <cell r="E725" t="str">
            <v>BRA</v>
          </cell>
          <cell r="F725" t="str">
            <v>BRA  711312</v>
          </cell>
          <cell r="G725" t="str">
            <v>RSV Großkoschen</v>
          </cell>
          <cell r="H725" t="str">
            <v>Pätzold</v>
          </cell>
          <cell r="I725" t="str">
            <v>Paul</v>
          </cell>
          <cell r="J725" t="str">
            <v>Pätzold   Paul</v>
          </cell>
          <cell r="K725">
            <v>39050</v>
          </cell>
        </row>
        <row r="726">
          <cell r="D726">
            <v>142033</v>
          </cell>
          <cell r="E726" t="str">
            <v>SAH</v>
          </cell>
          <cell r="F726" t="str">
            <v>SAH  142033</v>
          </cell>
          <cell r="G726" t="str">
            <v>HSV Colbitz</v>
          </cell>
          <cell r="H726" t="str">
            <v>Peine</v>
          </cell>
          <cell r="I726" t="str">
            <v>Lisa</v>
          </cell>
          <cell r="J726" t="str">
            <v>Peine   Lisa</v>
          </cell>
          <cell r="K726">
            <v>36661</v>
          </cell>
        </row>
        <row r="727">
          <cell r="D727">
            <v>213217</v>
          </cell>
          <cell r="E727" t="str">
            <v>RKB</v>
          </cell>
          <cell r="F727" t="str">
            <v>RKB  213217</v>
          </cell>
          <cell r="G727" t="str">
            <v>RKV Bad Lauterberg </v>
          </cell>
          <cell r="H727" t="str">
            <v>Peix</v>
          </cell>
          <cell r="I727" t="str">
            <v>Viktoria</v>
          </cell>
          <cell r="J727" t="str">
            <v>Peix   Viktoria</v>
          </cell>
          <cell r="K727">
            <v>33152</v>
          </cell>
        </row>
        <row r="728">
          <cell r="D728">
            <v>10036204525</v>
          </cell>
          <cell r="E728" t="str">
            <v>NRW</v>
          </cell>
          <cell r="F728" t="str">
            <v>NRW  10036204525</v>
          </cell>
          <cell r="G728" t="str">
            <v>RSV Münster I</v>
          </cell>
          <cell r="H728" t="str">
            <v>Perk</v>
          </cell>
          <cell r="I728" t="str">
            <v>Tom</v>
          </cell>
          <cell r="J728" t="str">
            <v>Perk   Tom</v>
          </cell>
          <cell r="K728">
            <v>37285</v>
          </cell>
        </row>
        <row r="729">
          <cell r="D729">
            <v>604687</v>
          </cell>
          <cell r="E729" t="str">
            <v>NRW</v>
          </cell>
          <cell r="F729" t="str">
            <v>NRW  604687</v>
          </cell>
          <cell r="G729" t="str">
            <v>RC Pfeil 07 Iserlohn</v>
          </cell>
          <cell r="H729" t="str">
            <v>Perla</v>
          </cell>
          <cell r="I729" t="str">
            <v>Cedrik</v>
          </cell>
          <cell r="J729" t="str">
            <v>Perla   Cedrik</v>
          </cell>
          <cell r="K729">
            <v>34875</v>
          </cell>
        </row>
        <row r="730">
          <cell r="D730">
            <v>214592</v>
          </cell>
          <cell r="E730" t="str">
            <v>RKB</v>
          </cell>
          <cell r="F730" t="str">
            <v>RKB  214592</v>
          </cell>
          <cell r="G730" t="str">
            <v>RSV Halle</v>
          </cell>
          <cell r="H730" t="str">
            <v>Peter</v>
          </cell>
          <cell r="I730" t="str">
            <v>Antonia</v>
          </cell>
          <cell r="J730" t="str">
            <v>Peter   Antonia</v>
          </cell>
          <cell r="K730">
            <v>35607</v>
          </cell>
        </row>
        <row r="731">
          <cell r="D731">
            <v>214336</v>
          </cell>
          <cell r="E731" t="str">
            <v>RKB</v>
          </cell>
          <cell r="F731" t="str">
            <v>RKB  214336</v>
          </cell>
          <cell r="G731" t="str">
            <v>SC Woltringhausen I</v>
          </cell>
          <cell r="H731" t="str">
            <v>Peter</v>
          </cell>
          <cell r="I731" t="str">
            <v>Isabell</v>
          </cell>
          <cell r="J731" t="str">
            <v>Peter   Isabell</v>
          </cell>
          <cell r="K731">
            <v>34993</v>
          </cell>
        </row>
        <row r="732">
          <cell r="D732">
            <v>10036548065</v>
          </cell>
          <cell r="E732" t="str">
            <v>HES</v>
          </cell>
          <cell r="F732" t="str">
            <v>HES  10036548065</v>
          </cell>
          <cell r="G732" t="str">
            <v>RVT Wölfersheim</v>
          </cell>
          <cell r="H732" t="str">
            <v>Peter</v>
          </cell>
          <cell r="I732" t="str">
            <v>Nils-Ole</v>
          </cell>
          <cell r="J732" t="str">
            <v>Peter   Nils-Ole</v>
          </cell>
          <cell r="K732">
            <v>38787</v>
          </cell>
        </row>
        <row r="733">
          <cell r="D733">
            <v>93340</v>
          </cell>
          <cell r="E733" t="str">
            <v>NDS</v>
          </cell>
          <cell r="F733" t="str">
            <v>NDS  93340</v>
          </cell>
          <cell r="G733" t="str">
            <v>Stahlrad Laatzen</v>
          </cell>
          <cell r="H733" t="str">
            <v>Peters</v>
          </cell>
          <cell r="I733" t="str">
            <v>Eric</v>
          </cell>
          <cell r="J733" t="str">
            <v>Peters   Eric</v>
          </cell>
          <cell r="K733">
            <v>32972</v>
          </cell>
        </row>
        <row r="734">
          <cell r="D734">
            <v>603096</v>
          </cell>
          <cell r="E734" t="str">
            <v>NRW</v>
          </cell>
          <cell r="F734" t="str">
            <v>NRW  603096</v>
          </cell>
          <cell r="G734" t="str">
            <v>RSC Schiefbahn</v>
          </cell>
          <cell r="H734" t="str">
            <v>Peters</v>
          </cell>
          <cell r="I734" t="str">
            <v>Lukas</v>
          </cell>
          <cell r="J734" t="str">
            <v>Peters   Lukas</v>
          </cell>
          <cell r="K734">
            <v>35259</v>
          </cell>
        </row>
        <row r="735">
          <cell r="D735">
            <v>10048531508</v>
          </cell>
          <cell r="E735" t="str">
            <v>NRW</v>
          </cell>
          <cell r="F735" t="str">
            <v>NRW  10048531508</v>
          </cell>
          <cell r="G735" t="str">
            <v>RC Pfeil 07 Iserlohn IV</v>
          </cell>
          <cell r="H735" t="str">
            <v>Petsching</v>
          </cell>
          <cell r="I735" t="str">
            <v>Max</v>
          </cell>
          <cell r="J735" t="str">
            <v>Petsching   Max</v>
          </cell>
          <cell r="K735">
            <v>34674</v>
          </cell>
        </row>
        <row r="736">
          <cell r="D736">
            <v>10043815688</v>
          </cell>
          <cell r="E736" t="str">
            <v>RKB</v>
          </cell>
          <cell r="F736" t="str">
            <v>RKB  10043815688</v>
          </cell>
          <cell r="G736" t="str">
            <v>RSV Bramsche II</v>
          </cell>
          <cell r="H736" t="str">
            <v>Pfeifer</v>
          </cell>
          <cell r="I736" t="str">
            <v>Mike</v>
          </cell>
          <cell r="J736" t="str">
            <v>Pfeifer   Mike</v>
          </cell>
          <cell r="K736">
            <v>25372</v>
          </cell>
        </row>
        <row r="737">
          <cell r="D737">
            <v>94097</v>
          </cell>
          <cell r="E737" t="str">
            <v>NDS</v>
          </cell>
          <cell r="F737" t="str">
            <v>NDS  94097</v>
          </cell>
          <cell r="G737" t="str">
            <v>RVT Aschendorf</v>
          </cell>
          <cell r="H737" t="str">
            <v>Pie</v>
          </cell>
          <cell r="I737" t="str">
            <v>Sören</v>
          </cell>
          <cell r="J737" t="str">
            <v>Pie   Sören</v>
          </cell>
          <cell r="K737">
            <v>35312</v>
          </cell>
        </row>
        <row r="738">
          <cell r="D738">
            <v>10043834078</v>
          </cell>
          <cell r="E738" t="str">
            <v>RKB</v>
          </cell>
          <cell r="F738" t="str">
            <v>RKB  10043834078</v>
          </cell>
          <cell r="G738" t="str">
            <v>RSV Frellstedt II</v>
          </cell>
          <cell r="H738" t="str">
            <v>Piecha</v>
          </cell>
          <cell r="I738" t="str">
            <v>Petra</v>
          </cell>
          <cell r="J738" t="str">
            <v>Piecha   Petra</v>
          </cell>
          <cell r="K738">
            <v>24484</v>
          </cell>
        </row>
        <row r="739">
          <cell r="D739">
            <v>213921</v>
          </cell>
          <cell r="E739" t="str">
            <v>RKB</v>
          </cell>
          <cell r="F739" t="str">
            <v>RKB  213921</v>
          </cell>
          <cell r="G739" t="str">
            <v>RSV Frellstedt</v>
          </cell>
          <cell r="H739" t="str">
            <v>Piecha</v>
          </cell>
          <cell r="I739" t="str">
            <v>Sascha</v>
          </cell>
          <cell r="J739" t="str">
            <v>Piecha   Sascha</v>
          </cell>
          <cell r="K739">
            <v>35528</v>
          </cell>
        </row>
        <row r="740">
          <cell r="D740">
            <v>214305</v>
          </cell>
          <cell r="E740" t="str">
            <v>RKB</v>
          </cell>
          <cell r="F740" t="str">
            <v>RKB  214305</v>
          </cell>
          <cell r="G740" t="str">
            <v>RSV Frellstedt U19</v>
          </cell>
          <cell r="H740" t="str">
            <v>Piesch</v>
          </cell>
          <cell r="I740" t="str">
            <v>Stina</v>
          </cell>
          <cell r="J740" t="str">
            <v>Piesch   Stina</v>
          </cell>
          <cell r="K740">
            <v>35838</v>
          </cell>
        </row>
        <row r="741">
          <cell r="D741">
            <v>214304</v>
          </cell>
          <cell r="E741" t="str">
            <v>RKB</v>
          </cell>
          <cell r="F741" t="str">
            <v>RKB  214304</v>
          </cell>
          <cell r="G741" t="str">
            <v>RSV Frellstedt U19</v>
          </cell>
          <cell r="H741" t="str">
            <v>Piesch</v>
          </cell>
          <cell r="I741" t="str">
            <v>Swena</v>
          </cell>
          <cell r="J741" t="str">
            <v>Piesch   Swena</v>
          </cell>
          <cell r="K741">
            <v>35838</v>
          </cell>
        </row>
        <row r="742">
          <cell r="D742">
            <v>95008</v>
          </cell>
          <cell r="E742" t="str">
            <v>NDS</v>
          </cell>
          <cell r="F742" t="str">
            <v>NDS  95008</v>
          </cell>
          <cell r="G742" t="str">
            <v>RSVL Gifhorn</v>
          </cell>
          <cell r="H742" t="str">
            <v>Pioch</v>
          </cell>
          <cell r="I742" t="str">
            <v>Michael</v>
          </cell>
          <cell r="J742" t="str">
            <v>Pioch   Michael</v>
          </cell>
          <cell r="K742">
            <v>33300</v>
          </cell>
        </row>
        <row r="743">
          <cell r="D743">
            <v>10086992513</v>
          </cell>
          <cell r="E743" t="str">
            <v>RKB</v>
          </cell>
          <cell r="F743" t="str">
            <v>RKB  10086992513</v>
          </cell>
          <cell r="G743" t="str">
            <v>RSV Frellstedt I U15</v>
          </cell>
          <cell r="H743" t="str">
            <v>Pissarczyk</v>
          </cell>
          <cell r="I743" t="str">
            <v>Lene</v>
          </cell>
          <cell r="J743" t="str">
            <v>Pissarczyk   Lene</v>
          </cell>
          <cell r="K743">
            <v>40232</v>
          </cell>
        </row>
        <row r="744">
          <cell r="D744">
            <v>10090010033</v>
          </cell>
          <cell r="E744" t="str">
            <v>NDS</v>
          </cell>
          <cell r="F744" t="str">
            <v>NDS  10090010033</v>
          </cell>
          <cell r="G744" t="str">
            <v>RV Etelsen II</v>
          </cell>
          <cell r="H744" t="str">
            <v>Pleus</v>
          </cell>
          <cell r="I744" t="str">
            <v>Joshua</v>
          </cell>
          <cell r="J744" t="str">
            <v>Pleus   Joshua</v>
          </cell>
          <cell r="K744">
            <v>40298</v>
          </cell>
        </row>
        <row r="745">
          <cell r="D745">
            <v>93161</v>
          </cell>
          <cell r="E745" t="str">
            <v>NDS</v>
          </cell>
          <cell r="F745" t="str">
            <v>NDS  93161</v>
          </cell>
          <cell r="G745" t="str">
            <v>RCG Hahndorf II</v>
          </cell>
          <cell r="H745" t="str">
            <v>Plümer</v>
          </cell>
          <cell r="I745" t="str">
            <v>Christian</v>
          </cell>
          <cell r="J745" t="str">
            <v>Plümer   Christian</v>
          </cell>
          <cell r="K745">
            <v>33349</v>
          </cell>
        </row>
        <row r="746">
          <cell r="D746">
            <v>10069103184</v>
          </cell>
          <cell r="E746" t="str">
            <v>NRW</v>
          </cell>
          <cell r="F746" t="str">
            <v>NRW  10069103184</v>
          </cell>
          <cell r="G746" t="str">
            <v>RVW Methler</v>
          </cell>
          <cell r="H746" t="str">
            <v>Podmoranski</v>
          </cell>
          <cell r="I746" t="str">
            <v>Valentino</v>
          </cell>
          <cell r="J746" t="str">
            <v>Podmoranski   Valentino</v>
          </cell>
          <cell r="K746">
            <v>38888</v>
          </cell>
        </row>
        <row r="747">
          <cell r="D747">
            <v>10043830543</v>
          </cell>
          <cell r="E747" t="str">
            <v>RKB</v>
          </cell>
          <cell r="F747" t="str">
            <v>RKB  10043830543</v>
          </cell>
          <cell r="G747" t="str">
            <v>RSV Frellstedt II</v>
          </cell>
          <cell r="H747" t="str">
            <v>Pohlai</v>
          </cell>
          <cell r="I747" t="str">
            <v>Aurora</v>
          </cell>
          <cell r="J747" t="str">
            <v>Pohlai   Aurora</v>
          </cell>
          <cell r="K747">
            <v>36640</v>
          </cell>
        </row>
        <row r="748">
          <cell r="D748">
            <v>10043804069</v>
          </cell>
          <cell r="E748" t="str">
            <v>RKB</v>
          </cell>
          <cell r="F748" t="str">
            <v>RKB  10043804069</v>
          </cell>
          <cell r="G748" t="str">
            <v>RSV Frellstedt I</v>
          </cell>
          <cell r="H748" t="str">
            <v>Pohlai</v>
          </cell>
          <cell r="I748" t="str">
            <v>Minou</v>
          </cell>
          <cell r="J748" t="str">
            <v>Pohlai   Minou</v>
          </cell>
          <cell r="K748">
            <v>39345</v>
          </cell>
        </row>
        <row r="749">
          <cell r="D749">
            <v>10090010036</v>
          </cell>
          <cell r="E749" t="str">
            <v>NDS</v>
          </cell>
          <cell r="F749" t="str">
            <v>NDS  10090010036</v>
          </cell>
          <cell r="G749" t="str">
            <v>RV Etelsen II U15</v>
          </cell>
          <cell r="H749" t="str">
            <v>Polack</v>
          </cell>
          <cell r="I749" t="str">
            <v>Julian</v>
          </cell>
          <cell r="J749" t="str">
            <v>Polack   Julian</v>
          </cell>
          <cell r="K749">
            <v>40879</v>
          </cell>
        </row>
        <row r="750">
          <cell r="D750">
            <v>10049976707</v>
          </cell>
          <cell r="E750" t="str">
            <v>BRA</v>
          </cell>
          <cell r="F750" t="str">
            <v>BRA  10049976707</v>
          </cell>
          <cell r="G750" t="str">
            <v>RSV Großkoschen II </v>
          </cell>
          <cell r="H750" t="str">
            <v>Polat</v>
          </cell>
          <cell r="I750" t="str">
            <v>Rojan</v>
          </cell>
          <cell r="J750" t="str">
            <v>Polat   Rojan</v>
          </cell>
          <cell r="K750">
            <v>38269</v>
          </cell>
        </row>
        <row r="751">
          <cell r="D751">
            <v>214427</v>
          </cell>
          <cell r="E751" t="str">
            <v>RKB</v>
          </cell>
          <cell r="F751" t="str">
            <v>RKB  214427</v>
          </cell>
          <cell r="G751" t="str">
            <v>RKB Wetzlar I</v>
          </cell>
          <cell r="H751" t="str">
            <v>Polsoni</v>
          </cell>
          <cell r="I751" t="str">
            <v>Isabella</v>
          </cell>
          <cell r="J751" t="str">
            <v>Polsoni   Isabella</v>
          </cell>
          <cell r="K751">
            <v>34748</v>
          </cell>
        </row>
        <row r="752">
          <cell r="D752">
            <v>92666</v>
          </cell>
          <cell r="E752" t="str">
            <v>NDS</v>
          </cell>
          <cell r="F752" t="str">
            <v>NDS  92666</v>
          </cell>
          <cell r="G752" t="str">
            <v>RV Etelsen</v>
          </cell>
          <cell r="H752" t="str">
            <v>Prahl</v>
          </cell>
          <cell r="I752" t="str">
            <v>René</v>
          </cell>
          <cell r="J752" t="str">
            <v>Prahl   René</v>
          </cell>
          <cell r="K752">
            <v>32916</v>
          </cell>
        </row>
        <row r="753">
          <cell r="D753">
            <v>210890</v>
          </cell>
          <cell r="E753" t="str">
            <v>RKB</v>
          </cell>
          <cell r="F753" t="str">
            <v>RKB  210890</v>
          </cell>
          <cell r="G753" t="str">
            <v>RSV Halle III</v>
          </cell>
          <cell r="H753" t="str">
            <v>Pralle</v>
          </cell>
          <cell r="I753" t="str">
            <v>Hartmut</v>
          </cell>
          <cell r="J753" t="str">
            <v>Pralle   Hartmut</v>
          </cell>
          <cell r="K753">
            <v>19663</v>
          </cell>
        </row>
        <row r="754">
          <cell r="D754">
            <v>99008</v>
          </cell>
          <cell r="E754" t="str">
            <v>NDS</v>
          </cell>
          <cell r="F754" t="str">
            <v>NDS  99008</v>
          </cell>
          <cell r="G754" t="str">
            <v>RVW Gieboldehausen I</v>
          </cell>
          <cell r="H754" t="str">
            <v>Preis</v>
          </cell>
          <cell r="I754" t="str">
            <v>Joey</v>
          </cell>
          <cell r="J754" t="str">
            <v>Preis   Joey</v>
          </cell>
          <cell r="K754">
            <v>33931</v>
          </cell>
        </row>
        <row r="755">
          <cell r="D755">
            <v>90378</v>
          </cell>
          <cell r="E755" t="str">
            <v>NDS</v>
          </cell>
          <cell r="F755" t="str">
            <v>NDS  90378</v>
          </cell>
          <cell r="G755" t="str">
            <v>RTC Hildesheim IV</v>
          </cell>
          <cell r="H755" t="str">
            <v>Prenzler</v>
          </cell>
          <cell r="I755" t="str">
            <v>Amelie</v>
          </cell>
          <cell r="J755" t="str">
            <v>Prenzler   Amelie</v>
          </cell>
          <cell r="K755">
            <v>32307</v>
          </cell>
        </row>
        <row r="756">
          <cell r="D756">
            <v>213200</v>
          </cell>
          <cell r="E756" t="str">
            <v>RKB</v>
          </cell>
          <cell r="F756" t="str">
            <v>RKB  213200</v>
          </cell>
          <cell r="G756" t="str">
            <v>RSV Frellstedt IV</v>
          </cell>
          <cell r="H756" t="str">
            <v>Priess</v>
          </cell>
          <cell r="I756" t="str">
            <v>André</v>
          </cell>
          <cell r="J756" t="str">
            <v>Priess   André</v>
          </cell>
          <cell r="K756">
            <v>32110</v>
          </cell>
        </row>
        <row r="757">
          <cell r="D757">
            <v>141825</v>
          </cell>
          <cell r="E757" t="str">
            <v>SAH</v>
          </cell>
          <cell r="F757" t="str">
            <v>SAH  141825</v>
          </cell>
          <cell r="G757" t="str">
            <v>Reideburger SV</v>
          </cell>
          <cell r="H757" t="str">
            <v>Proske</v>
          </cell>
          <cell r="I757" t="str">
            <v>Florian</v>
          </cell>
          <cell r="J757" t="str">
            <v>Proske   Florian</v>
          </cell>
          <cell r="K757">
            <v>35458</v>
          </cell>
        </row>
        <row r="758">
          <cell r="D758">
            <v>213923</v>
          </cell>
          <cell r="E758" t="str">
            <v>RKB</v>
          </cell>
          <cell r="F758" t="str">
            <v>RKB  213923</v>
          </cell>
          <cell r="G758" t="str">
            <v>RSV Frellstedt II</v>
          </cell>
          <cell r="H758" t="str">
            <v>Pubanz</v>
          </cell>
          <cell r="I758" t="str">
            <v>Mariell</v>
          </cell>
          <cell r="J758" t="str">
            <v>Pubanz   Mariell</v>
          </cell>
          <cell r="K758">
            <v>34693</v>
          </cell>
        </row>
        <row r="759">
          <cell r="D759">
            <v>95304</v>
          </cell>
          <cell r="E759" t="str">
            <v>NDS</v>
          </cell>
          <cell r="F759" t="str">
            <v>NDS  95304</v>
          </cell>
          <cell r="G759" t="str">
            <v>RVM Bilshausen II</v>
          </cell>
          <cell r="H759" t="str">
            <v>Pusecker</v>
          </cell>
          <cell r="I759" t="str">
            <v>Maik</v>
          </cell>
          <cell r="J759" t="str">
            <v>Pusecker   Maik</v>
          </cell>
          <cell r="K759">
            <v>30011</v>
          </cell>
        </row>
        <row r="760">
          <cell r="D760">
            <v>90362</v>
          </cell>
          <cell r="E760" t="str">
            <v>NDS</v>
          </cell>
          <cell r="F760" t="str">
            <v>NDS  90362</v>
          </cell>
          <cell r="G760" t="str">
            <v>RTC Hildesheim IV</v>
          </cell>
          <cell r="H760" t="str">
            <v>Quint</v>
          </cell>
          <cell r="I760" t="str">
            <v>Ines</v>
          </cell>
          <cell r="J760" t="str">
            <v>Quint   Ines</v>
          </cell>
          <cell r="K760">
            <v>32156</v>
          </cell>
        </row>
        <row r="761">
          <cell r="D761">
            <v>211865</v>
          </cell>
          <cell r="E761" t="str">
            <v>RKB</v>
          </cell>
          <cell r="F761" t="str">
            <v>RKB  211865</v>
          </cell>
          <cell r="G761" t="str">
            <v>RSV Frellstedt III</v>
          </cell>
          <cell r="H761" t="str">
            <v>Rademacher</v>
          </cell>
          <cell r="I761" t="str">
            <v>Christina</v>
          </cell>
          <cell r="J761" t="str">
            <v>Rademacher   Christina</v>
          </cell>
          <cell r="K761">
            <v>32350</v>
          </cell>
        </row>
        <row r="762">
          <cell r="D762">
            <v>10036200178</v>
          </cell>
          <cell r="E762" t="str">
            <v>NRW</v>
          </cell>
          <cell r="F762" t="str">
            <v>NRW  10036200178</v>
          </cell>
          <cell r="G762" t="str">
            <v>RC Pfeil 07 Iserlohn IV</v>
          </cell>
          <cell r="H762" t="str">
            <v>Radtke</v>
          </cell>
          <cell r="I762" t="str">
            <v>Felix</v>
          </cell>
          <cell r="J762" t="str">
            <v>Radtke   Felix</v>
          </cell>
          <cell r="K762">
            <v>37076</v>
          </cell>
        </row>
        <row r="763">
          <cell r="D763">
            <v>10043831856</v>
          </cell>
          <cell r="E763" t="str">
            <v>RKB</v>
          </cell>
          <cell r="F763" t="str">
            <v>RKB  10043831856</v>
          </cell>
          <cell r="G763" t="str">
            <v>RSV Frellstedt I</v>
          </cell>
          <cell r="H763" t="str">
            <v>Radtke</v>
          </cell>
          <cell r="I763" t="str">
            <v>Sarah</v>
          </cell>
          <cell r="J763" t="str">
            <v>Radtke   Sarah</v>
          </cell>
          <cell r="K763">
            <v>33447</v>
          </cell>
        </row>
        <row r="764">
          <cell r="D764">
            <v>10102538680</v>
          </cell>
          <cell r="E764" t="str">
            <v>NDS</v>
          </cell>
          <cell r="F764" t="str">
            <v>NDS  10102538680</v>
          </cell>
          <cell r="G764" t="str">
            <v>RVS Obernfeld III</v>
          </cell>
          <cell r="H764" t="str">
            <v>Rakebrand</v>
          </cell>
          <cell r="I764" t="str">
            <v>Anna</v>
          </cell>
          <cell r="J764" t="str">
            <v>Rakebrand   Anna</v>
          </cell>
          <cell r="K764">
            <v>40058</v>
          </cell>
        </row>
        <row r="765">
          <cell r="D765">
            <v>10043821651</v>
          </cell>
          <cell r="E765" t="str">
            <v>NDS</v>
          </cell>
          <cell r="F765" t="str">
            <v>NDS  10043821651</v>
          </cell>
          <cell r="G765" t="str">
            <v>RVS Obernfeld I</v>
          </cell>
          <cell r="H765" t="str">
            <v>Rakebrand</v>
          </cell>
          <cell r="I765" t="str">
            <v>Sandra</v>
          </cell>
          <cell r="J765" t="str">
            <v>Rakebrand   Sandra</v>
          </cell>
          <cell r="K765">
            <v>28416</v>
          </cell>
        </row>
        <row r="766">
          <cell r="D766">
            <v>95096</v>
          </cell>
          <cell r="E766" t="str">
            <v>NDS</v>
          </cell>
          <cell r="F766" t="str">
            <v>NDS  95096</v>
          </cell>
          <cell r="G766" t="str">
            <v>RSVL Gifhorn III</v>
          </cell>
          <cell r="H766" t="str">
            <v>Rampf</v>
          </cell>
          <cell r="I766" t="str">
            <v>Lukas</v>
          </cell>
          <cell r="J766" t="str">
            <v>Rampf   Lukas</v>
          </cell>
          <cell r="K766">
            <v>36301</v>
          </cell>
        </row>
        <row r="767">
          <cell r="D767">
            <v>95005</v>
          </cell>
          <cell r="E767" t="str">
            <v>NDS</v>
          </cell>
          <cell r="F767" t="str">
            <v>NDS  95005</v>
          </cell>
          <cell r="G767" t="str">
            <v>RVW Gieboldehausen</v>
          </cell>
          <cell r="H767" t="str">
            <v>Rassfeld</v>
          </cell>
          <cell r="I767" t="str">
            <v>Kevin</v>
          </cell>
          <cell r="J767" t="str">
            <v>Rassfeld   Kevin</v>
          </cell>
          <cell r="K767">
            <v>33604</v>
          </cell>
        </row>
        <row r="768">
          <cell r="D768">
            <v>10036250803</v>
          </cell>
          <cell r="E768" t="str">
            <v>HES</v>
          </cell>
          <cell r="F768" t="str">
            <v>HES  10036250803</v>
          </cell>
          <cell r="G768" t="str">
            <v>RSG Ginsheim II</v>
          </cell>
          <cell r="H768" t="str">
            <v>Rauch</v>
          </cell>
          <cell r="I768" t="str">
            <v>Moritz</v>
          </cell>
          <cell r="J768" t="str">
            <v>Rauch   Moritz</v>
          </cell>
          <cell r="K768">
            <v>38785</v>
          </cell>
        </row>
        <row r="769">
          <cell r="D769">
            <v>142175</v>
          </cell>
          <cell r="E769" t="str">
            <v>SAH</v>
          </cell>
          <cell r="F769" t="str">
            <v>SAH  142175</v>
          </cell>
          <cell r="G769" t="str">
            <v>Reideburger SV III</v>
          </cell>
          <cell r="H769" t="str">
            <v>Rausch</v>
          </cell>
          <cell r="I769" t="str">
            <v>Nico</v>
          </cell>
          <cell r="J769" t="str">
            <v>Rausch   Nico</v>
          </cell>
          <cell r="K769">
            <v>37526</v>
          </cell>
        </row>
        <row r="770">
          <cell r="D770">
            <v>141823</v>
          </cell>
          <cell r="E770" t="str">
            <v>SAH</v>
          </cell>
          <cell r="F770" t="str">
            <v>SAH  141823</v>
          </cell>
          <cell r="G770" t="str">
            <v>Reideburger SV </v>
          </cell>
          <cell r="H770" t="str">
            <v>Rausch</v>
          </cell>
          <cell r="I770" t="str">
            <v>Steven</v>
          </cell>
          <cell r="J770" t="str">
            <v>Rausch   Steven</v>
          </cell>
          <cell r="K770">
            <v>35258</v>
          </cell>
        </row>
        <row r="771">
          <cell r="D771">
            <v>93025</v>
          </cell>
          <cell r="E771" t="str">
            <v>NDS</v>
          </cell>
          <cell r="F771" t="str">
            <v>NDS  93025</v>
          </cell>
          <cell r="G771" t="str">
            <v>RVW Salzgitter-Beddingen</v>
          </cell>
          <cell r="H771" t="str">
            <v>Redmann</v>
          </cell>
          <cell r="I771" t="str">
            <v>Björn</v>
          </cell>
          <cell r="J771" t="str">
            <v>Redmann   Björn</v>
          </cell>
          <cell r="K771">
            <v>33193</v>
          </cell>
        </row>
        <row r="772">
          <cell r="D772">
            <v>93026</v>
          </cell>
          <cell r="E772" t="str">
            <v>NDS</v>
          </cell>
          <cell r="F772" t="str">
            <v>NDS  93026</v>
          </cell>
          <cell r="G772" t="str">
            <v>RVW Salzgitter-Beddingen</v>
          </cell>
          <cell r="H772" t="str">
            <v>Redmann</v>
          </cell>
          <cell r="I772" t="str">
            <v>Steffen</v>
          </cell>
          <cell r="J772" t="str">
            <v>Redmann   Steffen</v>
          </cell>
          <cell r="K772">
            <v>33193</v>
          </cell>
        </row>
        <row r="773">
          <cell r="D773">
            <v>10075500538</v>
          </cell>
          <cell r="E773" t="str">
            <v>BRA</v>
          </cell>
          <cell r="F773" t="str">
            <v>BRA  10075500538</v>
          </cell>
          <cell r="G773" t="str">
            <v>SGS Luckenwalde</v>
          </cell>
          <cell r="H773" t="str">
            <v>Reh</v>
          </cell>
          <cell r="I773" t="str">
            <v>Justus</v>
          </cell>
          <cell r="J773" t="str">
            <v>Reh   Justus</v>
          </cell>
          <cell r="K773">
            <v>37489</v>
          </cell>
        </row>
        <row r="774">
          <cell r="D774">
            <v>10090010010</v>
          </cell>
          <cell r="E774" t="str">
            <v>NDS</v>
          </cell>
          <cell r="F774" t="str">
            <v>NDS  10090010010</v>
          </cell>
          <cell r="G774" t="str">
            <v>RCT Hannover II a.K.</v>
          </cell>
          <cell r="H774" t="str">
            <v>Reimer</v>
          </cell>
          <cell r="I774" t="str">
            <v>Philipp</v>
          </cell>
          <cell r="J774" t="str">
            <v>Reimer   Philipp</v>
          </cell>
          <cell r="K774">
            <v>38242</v>
          </cell>
        </row>
        <row r="775">
          <cell r="D775">
            <v>45039</v>
          </cell>
          <cell r="E775" t="str">
            <v>BRA</v>
          </cell>
          <cell r="F775" t="str">
            <v>BRA  45039</v>
          </cell>
          <cell r="G775" t="str">
            <v>Ludwigsfelder RC</v>
          </cell>
          <cell r="H775" t="str">
            <v>Reimers</v>
          </cell>
          <cell r="I775" t="str">
            <v>Mattes</v>
          </cell>
          <cell r="J775" t="str">
            <v>Reimers   Mattes</v>
          </cell>
          <cell r="K775">
            <v>38337</v>
          </cell>
        </row>
        <row r="776">
          <cell r="D776">
            <v>10048570409</v>
          </cell>
          <cell r="E776" t="str">
            <v>NDS</v>
          </cell>
          <cell r="F776" t="str">
            <v>NDS  10048570409</v>
          </cell>
          <cell r="G776" t="str">
            <v>RVGR Oker I</v>
          </cell>
          <cell r="H776" t="str">
            <v>Reinecke</v>
          </cell>
          <cell r="I776" t="str">
            <v>Michael</v>
          </cell>
          <cell r="J776" t="str">
            <v>Reinecke   Michael</v>
          </cell>
          <cell r="K776">
            <v>30417</v>
          </cell>
        </row>
        <row r="777">
          <cell r="D777">
            <v>216285</v>
          </cell>
          <cell r="E777" t="str">
            <v>RKB</v>
          </cell>
          <cell r="F777" t="str">
            <v>RKB  216285</v>
          </cell>
          <cell r="G777" t="str">
            <v>RSV Halle II</v>
          </cell>
          <cell r="H777" t="str">
            <v>Reinert</v>
          </cell>
          <cell r="I777" t="str">
            <v>Marlin</v>
          </cell>
          <cell r="J777" t="str">
            <v>Reinert   Marlin</v>
          </cell>
          <cell r="K777">
            <v>36292</v>
          </cell>
        </row>
        <row r="778">
          <cell r="D778">
            <v>215043</v>
          </cell>
          <cell r="E778" t="str">
            <v>RKB</v>
          </cell>
          <cell r="F778" t="str">
            <v>RKB  215043</v>
          </cell>
          <cell r="G778" t="str">
            <v>RSV Bramsche</v>
          </cell>
          <cell r="H778" t="str">
            <v>Reinhold</v>
          </cell>
          <cell r="I778" t="str">
            <v>Tom</v>
          </cell>
          <cell r="J778" t="str">
            <v>Reinhold   Tom</v>
          </cell>
          <cell r="K778">
            <v>36228</v>
          </cell>
        </row>
        <row r="779">
          <cell r="D779">
            <v>10136669546</v>
          </cell>
          <cell r="E779" t="str">
            <v>BRE</v>
          </cell>
          <cell r="F779" t="str">
            <v>BRE  10136669546</v>
          </cell>
          <cell r="G779" t="str">
            <v>Oberneuland I U19</v>
          </cell>
          <cell r="H779" t="str">
            <v>Reinhold</v>
          </cell>
          <cell r="I779" t="str">
            <v>Valeria</v>
          </cell>
          <cell r="J779" t="str">
            <v>Reinhold   Valeria</v>
          </cell>
          <cell r="K779">
            <v>39121</v>
          </cell>
        </row>
        <row r="780">
          <cell r="D780">
            <v>214338</v>
          </cell>
          <cell r="E780" t="str">
            <v>RKB</v>
          </cell>
          <cell r="F780" t="str">
            <v>RKB  214338</v>
          </cell>
          <cell r="G780" t="str">
            <v>SC Woltringhausen I</v>
          </cell>
          <cell r="H780" t="str">
            <v>Reiß</v>
          </cell>
          <cell r="I780" t="str">
            <v>Lisa</v>
          </cell>
          <cell r="J780" t="str">
            <v>Reiß   Lisa</v>
          </cell>
          <cell r="K780">
            <v>35007</v>
          </cell>
        </row>
        <row r="781">
          <cell r="D781">
            <v>10090010025</v>
          </cell>
          <cell r="E781" t="str">
            <v>NDS</v>
          </cell>
          <cell r="F781" t="str">
            <v>NDS  10090010025</v>
          </cell>
          <cell r="G781" t="str">
            <v>TSV Barrien U19</v>
          </cell>
          <cell r="H781" t="str">
            <v>Remmel</v>
          </cell>
          <cell r="I781" t="str">
            <v>Dorothea Merle</v>
          </cell>
          <cell r="J781" t="str">
            <v>Remmel   Dorothea Merle</v>
          </cell>
          <cell r="K781">
            <v>38147</v>
          </cell>
        </row>
        <row r="782">
          <cell r="D782">
            <v>90335</v>
          </cell>
          <cell r="E782" t="str">
            <v>NDS</v>
          </cell>
          <cell r="F782" t="str">
            <v>NDS  90335</v>
          </cell>
          <cell r="G782" t="str">
            <v>RTC Hildesheim II</v>
          </cell>
          <cell r="H782" t="str">
            <v>Remmer</v>
          </cell>
          <cell r="I782" t="str">
            <v>Hilke</v>
          </cell>
          <cell r="J782" t="str">
            <v>Remmer   Hilke</v>
          </cell>
          <cell r="K782">
            <v>32031</v>
          </cell>
        </row>
        <row r="783">
          <cell r="D783">
            <v>81998</v>
          </cell>
          <cell r="E783" t="str">
            <v>MEV</v>
          </cell>
          <cell r="F783" t="str">
            <v>MEV  81998</v>
          </cell>
          <cell r="G783" t="str">
            <v>SV Lüblow a.K.</v>
          </cell>
          <cell r="H783" t="str">
            <v>Richter</v>
          </cell>
          <cell r="I783" t="str">
            <v>Lars Eric</v>
          </cell>
          <cell r="J783" t="str">
            <v>Richter   Lars Eric</v>
          </cell>
          <cell r="K783">
            <v>37466</v>
          </cell>
        </row>
        <row r="784">
          <cell r="D784">
            <v>44305</v>
          </cell>
          <cell r="E784" t="str">
            <v>BRA</v>
          </cell>
          <cell r="F784" t="str">
            <v>BRA  44305</v>
          </cell>
          <cell r="G784" t="str">
            <v>RSV Großkoschen</v>
          </cell>
          <cell r="H784" t="str">
            <v>Richter</v>
          </cell>
          <cell r="I784" t="str">
            <v>Patrick</v>
          </cell>
          <cell r="J784" t="str">
            <v>Richter   Patrick</v>
          </cell>
          <cell r="K784">
            <v>36446</v>
          </cell>
        </row>
        <row r="785">
          <cell r="D785">
            <v>10036273738</v>
          </cell>
          <cell r="E785" t="str">
            <v>HES</v>
          </cell>
          <cell r="F785" t="str">
            <v>HES  10036273738</v>
          </cell>
          <cell r="G785" t="str">
            <v>RSV Hähnlein</v>
          </cell>
          <cell r="H785" t="str">
            <v>Ries</v>
          </cell>
          <cell r="I785" t="str">
            <v>Bastian</v>
          </cell>
          <cell r="J785" t="str">
            <v>Ries   Bastian</v>
          </cell>
          <cell r="K785">
            <v>38097</v>
          </cell>
        </row>
        <row r="786">
          <cell r="D786">
            <v>90371</v>
          </cell>
          <cell r="E786" t="str">
            <v>NDS</v>
          </cell>
          <cell r="F786" t="str">
            <v>NDS  90371</v>
          </cell>
          <cell r="G786" t="str">
            <v>RTC Hildesheim II</v>
          </cell>
          <cell r="H786" t="str">
            <v>Rietzel</v>
          </cell>
          <cell r="I786" t="str">
            <v>Carmen</v>
          </cell>
          <cell r="J786" t="str">
            <v>Rietzel   Carmen</v>
          </cell>
          <cell r="K786">
            <v>32071</v>
          </cell>
        </row>
        <row r="787">
          <cell r="D787">
            <v>93426</v>
          </cell>
          <cell r="E787" t="str">
            <v>NDS</v>
          </cell>
          <cell r="F787" t="str">
            <v>NDS  93426</v>
          </cell>
          <cell r="G787" t="str">
            <v>RVM Bilshausen III</v>
          </cell>
          <cell r="H787" t="str">
            <v>Rinkleff</v>
          </cell>
          <cell r="I787" t="str">
            <v>Pascal</v>
          </cell>
          <cell r="J787" t="str">
            <v>Rinkleff   Pascal</v>
          </cell>
          <cell r="K787">
            <v>33887</v>
          </cell>
        </row>
        <row r="788">
          <cell r="D788">
            <v>10113448958</v>
          </cell>
          <cell r="E788" t="str">
            <v>NDS</v>
          </cell>
          <cell r="F788" t="str">
            <v>NDS  10113448958</v>
          </cell>
          <cell r="G788" t="str">
            <v>RVM Göttingen I</v>
          </cell>
          <cell r="H788" t="str">
            <v>Ripping</v>
          </cell>
          <cell r="I788" t="str">
            <v>Josef</v>
          </cell>
          <cell r="J788" t="str">
            <v>Ripping   Josef</v>
          </cell>
          <cell r="K788">
            <v>27888</v>
          </cell>
        </row>
        <row r="789">
          <cell r="D789">
            <v>10043804170</v>
          </cell>
          <cell r="E789" t="str">
            <v>RKB</v>
          </cell>
          <cell r="F789" t="str">
            <v>RKB  10043804170</v>
          </cell>
          <cell r="G789" t="str">
            <v>RSV Bramsche IV</v>
          </cell>
          <cell r="H789" t="str">
            <v>Rodefeld</v>
          </cell>
          <cell r="I789" t="str">
            <v>Mark</v>
          </cell>
          <cell r="J789" t="str">
            <v>Rodefeld   Mark</v>
          </cell>
          <cell r="K789">
            <v>32507</v>
          </cell>
        </row>
        <row r="790">
          <cell r="D790">
            <v>10036184418</v>
          </cell>
          <cell r="E790" t="str">
            <v>NRW</v>
          </cell>
          <cell r="F790" t="str">
            <v>NRW  10036184418</v>
          </cell>
          <cell r="G790" t="str">
            <v>RSV Münster I</v>
          </cell>
          <cell r="H790" t="str">
            <v>Roerkohl</v>
          </cell>
          <cell r="I790" t="str">
            <v>David</v>
          </cell>
          <cell r="J790" t="str">
            <v>Roerkohl   David</v>
          </cell>
          <cell r="K790">
            <v>37586</v>
          </cell>
        </row>
        <row r="791">
          <cell r="D791">
            <v>10046148439</v>
          </cell>
          <cell r="E791" t="str">
            <v>SAH</v>
          </cell>
          <cell r="F791" t="str">
            <v>SAH  10046148439</v>
          </cell>
          <cell r="G791" t="str">
            <v>RC Lostau I</v>
          </cell>
          <cell r="H791" t="str">
            <v>Rogge</v>
          </cell>
          <cell r="I791" t="str">
            <v>Paula</v>
          </cell>
          <cell r="J791" t="str">
            <v>Rogge   Paula</v>
          </cell>
          <cell r="K791">
            <v>38912</v>
          </cell>
        </row>
        <row r="792">
          <cell r="D792">
            <v>92838</v>
          </cell>
          <cell r="E792" t="str">
            <v>NDS</v>
          </cell>
          <cell r="F792" t="str">
            <v>NDS  92838</v>
          </cell>
          <cell r="G792" t="str">
            <v>RTC Hildesheim II</v>
          </cell>
          <cell r="H792" t="str">
            <v>Rohde</v>
          </cell>
          <cell r="I792" t="str">
            <v>Thomas</v>
          </cell>
          <cell r="J792" t="str">
            <v>Rohde   Thomas</v>
          </cell>
          <cell r="K792">
            <v>23909</v>
          </cell>
        </row>
        <row r="793">
          <cell r="D793">
            <v>10050467363</v>
          </cell>
          <cell r="E793" t="str">
            <v>RKB</v>
          </cell>
          <cell r="F793" t="str">
            <v>RKB  10050467363</v>
          </cell>
          <cell r="G793" t="str">
            <v>RSV Halle I </v>
          </cell>
          <cell r="H793" t="str">
            <v>Rohlfing</v>
          </cell>
          <cell r="I793" t="str">
            <v>Stina</v>
          </cell>
          <cell r="J793" t="str">
            <v>Rohlfing   Stina</v>
          </cell>
          <cell r="K793">
            <v>37913</v>
          </cell>
        </row>
        <row r="794">
          <cell r="D794">
            <v>10090010057</v>
          </cell>
          <cell r="E794" t="str">
            <v>NDS</v>
          </cell>
          <cell r="F794" t="str">
            <v>NDS  10090010057</v>
          </cell>
          <cell r="G794" t="str">
            <v>SG Gifhorn / Hannover</v>
          </cell>
          <cell r="H794" t="str">
            <v>Rohwold</v>
          </cell>
          <cell r="I794" t="str">
            <v>Tobias</v>
          </cell>
          <cell r="J794" t="str">
            <v>Rohwold   Tobias</v>
          </cell>
          <cell r="K794">
            <v>39978</v>
          </cell>
        </row>
        <row r="795">
          <cell r="D795">
            <v>91463</v>
          </cell>
          <cell r="E795" t="str">
            <v>NDS</v>
          </cell>
          <cell r="F795" t="str">
            <v>NDS  91463</v>
          </cell>
          <cell r="G795" t="str">
            <v>RVAH Werxhausen</v>
          </cell>
          <cell r="H795" t="str">
            <v>Römer</v>
          </cell>
          <cell r="I795" t="str">
            <v>Holger</v>
          </cell>
          <cell r="J795" t="str">
            <v>Römer   Holger</v>
          </cell>
          <cell r="K795">
            <v>30983</v>
          </cell>
        </row>
        <row r="796">
          <cell r="D796">
            <v>210894</v>
          </cell>
          <cell r="E796" t="str">
            <v>RKB</v>
          </cell>
          <cell r="F796" t="str">
            <v>RKB  210894</v>
          </cell>
          <cell r="G796" t="str">
            <v>RSV Halle III</v>
          </cell>
          <cell r="H796" t="str">
            <v>Römermann</v>
          </cell>
          <cell r="I796" t="str">
            <v>Martin</v>
          </cell>
          <cell r="J796" t="str">
            <v>Römermann   Martin</v>
          </cell>
          <cell r="K796">
            <v>22446</v>
          </cell>
        </row>
        <row r="797">
          <cell r="D797">
            <v>210895</v>
          </cell>
          <cell r="E797" t="str">
            <v>RKB</v>
          </cell>
          <cell r="F797" t="str">
            <v>RKB  210895</v>
          </cell>
          <cell r="G797" t="str">
            <v>RSV Halle II</v>
          </cell>
          <cell r="H797" t="str">
            <v>Römermann</v>
          </cell>
          <cell r="I797" t="str">
            <v>Wolfgang</v>
          </cell>
          <cell r="J797" t="str">
            <v>Römermann   Wolfgang</v>
          </cell>
          <cell r="K797">
            <v>22780</v>
          </cell>
        </row>
        <row r="798">
          <cell r="D798">
            <v>93111</v>
          </cell>
          <cell r="E798" t="str">
            <v>NDS</v>
          </cell>
          <cell r="F798" t="str">
            <v>NDS  93111</v>
          </cell>
          <cell r="G798" t="str">
            <v>TSV Barrien</v>
          </cell>
          <cell r="H798" t="str">
            <v>Roßdeutscher</v>
          </cell>
          <cell r="I798" t="str">
            <v>Jan-Lauritz</v>
          </cell>
          <cell r="J798" t="str">
            <v>Roßdeutscher   Jan-Lauritz</v>
          </cell>
          <cell r="K798">
            <v>32704</v>
          </cell>
        </row>
        <row r="799">
          <cell r="D799">
            <v>75179</v>
          </cell>
          <cell r="E799" t="str">
            <v>HES</v>
          </cell>
          <cell r="F799" t="str">
            <v>HES  75179</v>
          </cell>
          <cell r="G799" t="str">
            <v>RSV Seeheim</v>
          </cell>
          <cell r="H799" t="str">
            <v>Roßmann</v>
          </cell>
          <cell r="I799" t="str">
            <v>Mareike</v>
          </cell>
          <cell r="J799" t="str">
            <v>Roßmann   Mareike</v>
          </cell>
          <cell r="K799">
            <v>33030</v>
          </cell>
        </row>
        <row r="800">
          <cell r="D800">
            <v>10051843753</v>
          </cell>
          <cell r="E800" t="str">
            <v>NDS</v>
          </cell>
          <cell r="F800" t="str">
            <v>NDS  10051843753</v>
          </cell>
          <cell r="G800" t="str">
            <v>RSVL Gifhorn II</v>
          </cell>
          <cell r="H800" t="str">
            <v>Rowold</v>
          </cell>
          <cell r="I800" t="str">
            <v>Cedric</v>
          </cell>
          <cell r="J800" t="str">
            <v>Rowold   Cedric</v>
          </cell>
          <cell r="K800">
            <v>36721</v>
          </cell>
        </row>
        <row r="801">
          <cell r="D801">
            <v>10051768173</v>
          </cell>
          <cell r="E801" t="str">
            <v>NDS</v>
          </cell>
          <cell r="F801" t="str">
            <v>NDS  10051768173</v>
          </cell>
          <cell r="G801" t="str">
            <v>RSVL Gifhorn I</v>
          </cell>
          <cell r="H801" t="str">
            <v>Rowold</v>
          </cell>
          <cell r="I801" t="str">
            <v>Corvin</v>
          </cell>
          <cell r="J801" t="str">
            <v>Rowold   Corvin</v>
          </cell>
          <cell r="K801">
            <v>37811</v>
          </cell>
        </row>
        <row r="802">
          <cell r="D802">
            <v>93401</v>
          </cell>
          <cell r="E802" t="str">
            <v>NDS</v>
          </cell>
          <cell r="F802" t="str">
            <v>NDS  93401</v>
          </cell>
          <cell r="G802" t="str">
            <v>RSVL Gifhorn I</v>
          </cell>
          <cell r="H802" t="str">
            <v>Rowold</v>
          </cell>
          <cell r="I802" t="str">
            <v>Frank</v>
          </cell>
          <cell r="J802" t="str">
            <v>Rowold   Frank</v>
          </cell>
          <cell r="K802">
            <v>22785</v>
          </cell>
        </row>
        <row r="803">
          <cell r="D803">
            <v>90662</v>
          </cell>
          <cell r="E803" t="str">
            <v>NDS</v>
          </cell>
          <cell r="F803" t="str">
            <v>NDS  90662</v>
          </cell>
          <cell r="G803" t="str">
            <v>RSVL Gifhorn IV</v>
          </cell>
          <cell r="H803" t="str">
            <v>Rowold</v>
          </cell>
          <cell r="I803" t="str">
            <v>Ingo</v>
          </cell>
          <cell r="J803" t="str">
            <v>Rowold   Ingo</v>
          </cell>
          <cell r="K803">
            <v>22785</v>
          </cell>
        </row>
        <row r="804">
          <cell r="D804">
            <v>10051810411</v>
          </cell>
          <cell r="E804" t="str">
            <v>NDS</v>
          </cell>
          <cell r="F804" t="str">
            <v>NDS  10051810411</v>
          </cell>
          <cell r="G804" t="str">
            <v>RSVL Gifhorn II</v>
          </cell>
          <cell r="H804" t="str">
            <v>Rowold</v>
          </cell>
          <cell r="I804" t="str">
            <v>Jan</v>
          </cell>
          <cell r="J804" t="str">
            <v>Rowold   Jan</v>
          </cell>
          <cell r="K804">
            <v>34208</v>
          </cell>
        </row>
        <row r="805">
          <cell r="D805">
            <v>90663</v>
          </cell>
          <cell r="E805" t="str">
            <v>NDS</v>
          </cell>
          <cell r="F805" t="str">
            <v>NDS  90663</v>
          </cell>
          <cell r="G805" t="str">
            <v>RSVL Gifhorn IV</v>
          </cell>
          <cell r="H805" t="str">
            <v>Rowold</v>
          </cell>
          <cell r="I805" t="str">
            <v>Jens</v>
          </cell>
          <cell r="J805" t="str">
            <v>Rowold   Jens</v>
          </cell>
          <cell r="K805">
            <v>21719</v>
          </cell>
        </row>
        <row r="806">
          <cell r="D806">
            <v>95565</v>
          </cell>
          <cell r="E806" t="str">
            <v>NDS</v>
          </cell>
          <cell r="F806" t="str">
            <v>NDS  95565</v>
          </cell>
          <cell r="G806" t="str">
            <v>RVT Aschendorf I</v>
          </cell>
          <cell r="H806" t="str">
            <v>Rubino</v>
          </cell>
          <cell r="I806" t="str">
            <v>Marco</v>
          </cell>
          <cell r="J806" t="str">
            <v>Rubino   Marco</v>
          </cell>
          <cell r="K806">
            <v>36488</v>
          </cell>
        </row>
        <row r="807">
          <cell r="D807">
            <v>10051092712</v>
          </cell>
          <cell r="E807" t="str">
            <v>BRA</v>
          </cell>
          <cell r="F807" t="str">
            <v>BRA  10051092712</v>
          </cell>
          <cell r="G807" t="str">
            <v>LRV Cottbus</v>
          </cell>
          <cell r="H807" t="str">
            <v>Ruch</v>
          </cell>
          <cell r="I807" t="str">
            <v>Karl - Robert</v>
          </cell>
          <cell r="J807" t="str">
            <v>Ruch   Karl - Robert</v>
          </cell>
          <cell r="K807">
            <v>38804</v>
          </cell>
        </row>
        <row r="808">
          <cell r="D808">
            <v>10071993279</v>
          </cell>
          <cell r="E808" t="str">
            <v>NDS</v>
          </cell>
          <cell r="F808" t="str">
            <v>NDS  10071993279</v>
          </cell>
          <cell r="G808" t="str">
            <v>RVS Obernfeld II U17</v>
          </cell>
          <cell r="H808" t="str">
            <v>Rudolph</v>
          </cell>
          <cell r="I808" t="str">
            <v>Calvin</v>
          </cell>
          <cell r="J808" t="str">
            <v>Rudolph   Calvin</v>
          </cell>
          <cell r="K808">
            <v>39785</v>
          </cell>
        </row>
        <row r="809">
          <cell r="D809">
            <v>10144920307</v>
          </cell>
          <cell r="E809" t="str">
            <v>NDS</v>
          </cell>
          <cell r="F809" t="str">
            <v>NDS  10144920307</v>
          </cell>
          <cell r="G809" t="str">
            <v>RVS Obernfeld II U15</v>
          </cell>
          <cell r="H809" t="str">
            <v>Rudolph</v>
          </cell>
          <cell r="I809" t="str">
            <v>Lea</v>
          </cell>
          <cell r="J809" t="str">
            <v>Rudolph   Lea</v>
          </cell>
          <cell r="K809">
            <v>41261</v>
          </cell>
        </row>
        <row r="810">
          <cell r="D810">
            <v>213200</v>
          </cell>
          <cell r="E810" t="str">
            <v>RKB</v>
          </cell>
          <cell r="F810" t="str">
            <v>RKB  213200</v>
          </cell>
          <cell r="G810" t="str">
            <v>RSV Frellstedt IV</v>
          </cell>
          <cell r="H810" t="str">
            <v>Ruhnau</v>
          </cell>
          <cell r="I810" t="str">
            <v>André</v>
          </cell>
          <cell r="J810" t="str">
            <v>Ruhnau   André</v>
          </cell>
          <cell r="K810">
            <v>32110</v>
          </cell>
        </row>
        <row r="811">
          <cell r="D811">
            <v>92593</v>
          </cell>
          <cell r="E811" t="str">
            <v>NDS</v>
          </cell>
          <cell r="F811" t="str">
            <v>NDS  92593</v>
          </cell>
          <cell r="G811" t="str">
            <v>RV Warfleth </v>
          </cell>
          <cell r="H811" t="str">
            <v>Sachse</v>
          </cell>
          <cell r="I811" t="str">
            <v>Diemo</v>
          </cell>
          <cell r="J811" t="str">
            <v>Sachse   Diemo</v>
          </cell>
          <cell r="K811">
            <v>27521</v>
          </cell>
        </row>
        <row r="812">
          <cell r="D812">
            <v>142113</v>
          </cell>
          <cell r="E812" t="str">
            <v>SAH</v>
          </cell>
          <cell r="F812" t="str">
            <v>SAH  142113</v>
          </cell>
          <cell r="G812" t="str">
            <v>Tollwitzer RSV</v>
          </cell>
          <cell r="H812" t="str">
            <v>Salamon</v>
          </cell>
          <cell r="I812" t="str">
            <v>Nadine</v>
          </cell>
          <cell r="J812" t="str">
            <v>Salamon   Nadine</v>
          </cell>
          <cell r="K812">
            <v>36710</v>
          </cell>
        </row>
        <row r="813">
          <cell r="D813">
            <v>92274</v>
          </cell>
          <cell r="E813" t="str">
            <v>NDS</v>
          </cell>
          <cell r="F813" t="str">
            <v>NDS  92274</v>
          </cell>
          <cell r="G813" t="str">
            <v>RCG Hahndorf III</v>
          </cell>
          <cell r="H813" t="str">
            <v>Salzwedel</v>
          </cell>
          <cell r="I813" t="str">
            <v>Stefan</v>
          </cell>
          <cell r="J813" t="str">
            <v>Salzwedel   Stefan</v>
          </cell>
          <cell r="K813">
            <v>32795</v>
          </cell>
        </row>
        <row r="814">
          <cell r="D814">
            <v>10072450896</v>
          </cell>
          <cell r="E814" t="str">
            <v>NDS</v>
          </cell>
          <cell r="F814" t="str">
            <v>NDS  10072450896</v>
          </cell>
          <cell r="G814" t="str">
            <v>RSV Bramsche I</v>
          </cell>
          <cell r="H814" t="str">
            <v>Sandmann</v>
          </cell>
          <cell r="I814" t="str">
            <v>Maxemilian</v>
          </cell>
          <cell r="J814" t="str">
            <v>Sandmann   Maxemilian</v>
          </cell>
          <cell r="K814">
            <v>38667</v>
          </cell>
        </row>
        <row r="815">
          <cell r="D815">
            <v>10036525534</v>
          </cell>
          <cell r="E815" t="str">
            <v>NDS</v>
          </cell>
          <cell r="F815" t="str">
            <v>NDS  10036525534</v>
          </cell>
          <cell r="G815" t="str">
            <v>RCT Hannover I</v>
          </cell>
          <cell r="H815" t="str">
            <v>Sänger</v>
          </cell>
          <cell r="I815" t="str">
            <v>Stephan</v>
          </cell>
          <cell r="J815" t="str">
            <v>Sänger   Stephan</v>
          </cell>
          <cell r="K815">
            <v>32012</v>
          </cell>
        </row>
        <row r="816">
          <cell r="D816">
            <v>609726</v>
          </cell>
          <cell r="E816" t="str">
            <v>NRW</v>
          </cell>
          <cell r="F816" t="str">
            <v>NRW  609726</v>
          </cell>
          <cell r="G816" t="str">
            <v>RSV Münster III</v>
          </cell>
          <cell r="H816" t="str">
            <v>Sardo</v>
          </cell>
          <cell r="I816" t="str">
            <v>Daniele</v>
          </cell>
          <cell r="J816" t="str">
            <v>Sardo   Daniele</v>
          </cell>
          <cell r="K816">
            <v>36740</v>
          </cell>
        </row>
        <row r="817">
          <cell r="D817">
            <v>10199100100</v>
          </cell>
          <cell r="E817" t="str">
            <v>HES</v>
          </cell>
          <cell r="F817" t="str">
            <v>HES  10199100100</v>
          </cell>
          <cell r="G817" t="str">
            <v>RV Laubach</v>
          </cell>
          <cell r="H817" t="str">
            <v>Sauerbrey</v>
          </cell>
          <cell r="I817" t="str">
            <v>Nico Maximilian</v>
          </cell>
          <cell r="J817" t="str">
            <v>Sauerbrey   Nico Maximilian</v>
          </cell>
          <cell r="K817">
            <v>40609</v>
          </cell>
        </row>
        <row r="818">
          <cell r="D818">
            <v>10052424440</v>
          </cell>
          <cell r="E818" t="str">
            <v>NRW</v>
          </cell>
          <cell r="F818" t="str">
            <v>NRW  10052424440</v>
          </cell>
          <cell r="G818" t="str">
            <v>RSV Schwalbe Oelde I</v>
          </cell>
          <cell r="H818" t="str">
            <v>Savic</v>
          </cell>
          <cell r="I818" t="str">
            <v>Adrian </v>
          </cell>
          <cell r="J818" t="str">
            <v>Savic   Adrian </v>
          </cell>
          <cell r="K818">
            <v>38334</v>
          </cell>
        </row>
        <row r="819">
          <cell r="D819">
            <v>95290</v>
          </cell>
          <cell r="E819" t="str">
            <v>NDS</v>
          </cell>
          <cell r="F819" t="str">
            <v>NDS  95290</v>
          </cell>
          <cell r="G819" t="str">
            <v>RCG Hahndorf II</v>
          </cell>
          <cell r="H819" t="str">
            <v>Schade</v>
          </cell>
          <cell r="I819" t="str">
            <v>Lars Sebastian</v>
          </cell>
          <cell r="J819" t="str">
            <v>Schade   Lars Sebastian</v>
          </cell>
          <cell r="K819">
            <v>36432</v>
          </cell>
        </row>
        <row r="820">
          <cell r="D820">
            <v>709114</v>
          </cell>
          <cell r="E820" t="str">
            <v>BRA</v>
          </cell>
          <cell r="F820" t="str">
            <v>BRA  709114</v>
          </cell>
          <cell r="G820" t="str">
            <v>Ludwigsfelder RC</v>
          </cell>
          <cell r="H820" t="str">
            <v>Schadow</v>
          </cell>
          <cell r="I820" t="str">
            <v>Marc</v>
          </cell>
          <cell r="J820" t="str">
            <v>Schadow   Marc</v>
          </cell>
          <cell r="K820">
            <v>38863</v>
          </cell>
        </row>
        <row r="821">
          <cell r="D821">
            <v>10036553725</v>
          </cell>
          <cell r="E821" t="str">
            <v>HES</v>
          </cell>
          <cell r="F821" t="str">
            <v>HES  10036553725</v>
          </cell>
          <cell r="G821" t="str">
            <v>RVT Wölfersheim</v>
          </cell>
          <cell r="H821" t="str">
            <v>Schäfer </v>
          </cell>
          <cell r="I821" t="str">
            <v>Phil </v>
          </cell>
          <cell r="J821" t="str">
            <v>Schäfer    Phil </v>
          </cell>
          <cell r="K821">
            <v>38819</v>
          </cell>
        </row>
        <row r="822">
          <cell r="D822">
            <v>96005</v>
          </cell>
          <cell r="E822" t="str">
            <v>NDS</v>
          </cell>
          <cell r="F822" t="str">
            <v>NDS  96005</v>
          </cell>
          <cell r="G822" t="str">
            <v>RVT Aschendorf</v>
          </cell>
          <cell r="H822" t="str">
            <v>Schaupmann</v>
          </cell>
          <cell r="I822" t="str">
            <v>Jasmin</v>
          </cell>
          <cell r="J822" t="str">
            <v>Schaupmann   Jasmin</v>
          </cell>
          <cell r="K822">
            <v>35371</v>
          </cell>
        </row>
        <row r="823">
          <cell r="D823">
            <v>10043828523</v>
          </cell>
          <cell r="E823" t="str">
            <v>RKB</v>
          </cell>
          <cell r="F823" t="str">
            <v>RKB  10043828523</v>
          </cell>
          <cell r="G823" t="str">
            <v>RSV Bramsche III</v>
          </cell>
          <cell r="H823" t="str">
            <v>Scheerhorn</v>
          </cell>
          <cell r="I823" t="str">
            <v>Arno</v>
          </cell>
          <cell r="J823" t="str">
            <v>Scheerhorn   Arno</v>
          </cell>
          <cell r="K823">
            <v>36395</v>
          </cell>
        </row>
        <row r="824">
          <cell r="D824">
            <v>109781</v>
          </cell>
          <cell r="E824" t="str">
            <v>NRW</v>
          </cell>
          <cell r="F824" t="str">
            <v>NRW  109781</v>
          </cell>
          <cell r="G824" t="str">
            <v>RV Methler I</v>
          </cell>
          <cell r="H824" t="str">
            <v>Schelkmann</v>
          </cell>
          <cell r="I824" t="str">
            <v>Lisa</v>
          </cell>
          <cell r="J824" t="str">
            <v>Schelkmann   Lisa</v>
          </cell>
          <cell r="K824">
            <v>33802</v>
          </cell>
        </row>
        <row r="825">
          <cell r="D825">
            <v>214301</v>
          </cell>
          <cell r="E825" t="str">
            <v>RKB</v>
          </cell>
          <cell r="F825" t="str">
            <v>RKB  214301</v>
          </cell>
          <cell r="G825" t="str">
            <v>RSV Frellstedt I</v>
          </cell>
          <cell r="H825" t="str">
            <v>Schellenberg</v>
          </cell>
          <cell r="I825" t="str">
            <v>Jennifer</v>
          </cell>
          <cell r="J825" t="str">
            <v>Schellenberg   Jennifer</v>
          </cell>
          <cell r="K825">
            <v>35283</v>
          </cell>
        </row>
        <row r="826">
          <cell r="D826">
            <v>214510</v>
          </cell>
          <cell r="E826" t="str">
            <v>RKB</v>
          </cell>
          <cell r="F826" t="str">
            <v>RKB  214510</v>
          </cell>
          <cell r="G826" t="str">
            <v>RSV Frellstedt I</v>
          </cell>
          <cell r="H826" t="str">
            <v>Schellenberg</v>
          </cell>
          <cell r="I826" t="str">
            <v>Liesa</v>
          </cell>
          <cell r="J826" t="str">
            <v>Schellenberg   Liesa</v>
          </cell>
          <cell r="K826">
            <v>36300</v>
          </cell>
        </row>
        <row r="827">
          <cell r="D827">
            <v>606665</v>
          </cell>
          <cell r="E827" t="str">
            <v>NRW</v>
          </cell>
          <cell r="F827" t="str">
            <v>NRW  606665</v>
          </cell>
          <cell r="G827" t="str">
            <v>RRSV Altena I</v>
          </cell>
          <cell r="H827" t="str">
            <v>Schenck</v>
          </cell>
          <cell r="I827" t="str">
            <v>Philipp</v>
          </cell>
          <cell r="J827" t="str">
            <v>Schenck   Philipp</v>
          </cell>
          <cell r="K827">
            <v>35333</v>
          </cell>
        </row>
        <row r="828">
          <cell r="D828">
            <v>10122920707</v>
          </cell>
          <cell r="E828" t="str">
            <v>HES</v>
          </cell>
          <cell r="F828" t="str">
            <v>HES  10122920707</v>
          </cell>
          <cell r="G828" t="str">
            <v>RV Laubach</v>
          </cell>
          <cell r="H828" t="str">
            <v>Schenker</v>
          </cell>
          <cell r="I828" t="str">
            <v>Tobias</v>
          </cell>
          <cell r="J828" t="str">
            <v>Schenker   Tobias</v>
          </cell>
          <cell r="K828">
            <v>40799</v>
          </cell>
        </row>
        <row r="829">
          <cell r="D829">
            <v>10043814981</v>
          </cell>
          <cell r="E829" t="str">
            <v>NDS</v>
          </cell>
          <cell r="F829" t="str">
            <v>NDS  10043814981</v>
          </cell>
          <cell r="G829" t="str">
            <v>RCG Hahndorf III</v>
          </cell>
          <cell r="H829" t="str">
            <v>Schiller</v>
          </cell>
          <cell r="I829" t="str">
            <v>Robin</v>
          </cell>
          <cell r="J829" t="str">
            <v>Schiller   Robin</v>
          </cell>
          <cell r="K829">
            <v>35910</v>
          </cell>
        </row>
        <row r="830">
          <cell r="D830">
            <v>97063</v>
          </cell>
          <cell r="E830" t="str">
            <v>NDS</v>
          </cell>
          <cell r="F830" t="str">
            <v>NDS  97063</v>
          </cell>
          <cell r="G830" t="str">
            <v>RSVL Gifhorn II</v>
          </cell>
          <cell r="H830" t="str">
            <v>Schilling</v>
          </cell>
          <cell r="I830" t="str">
            <v>Christoph</v>
          </cell>
          <cell r="J830" t="str">
            <v>Schilling   Christoph</v>
          </cell>
          <cell r="K830">
            <v>34986</v>
          </cell>
        </row>
        <row r="831">
          <cell r="D831">
            <v>214755</v>
          </cell>
          <cell r="E831" t="str">
            <v>RKB</v>
          </cell>
          <cell r="F831" t="str">
            <v>RKB  214755</v>
          </cell>
          <cell r="G831" t="str">
            <v>RSV Frellstedt II</v>
          </cell>
          <cell r="H831" t="str">
            <v>Schirmer</v>
          </cell>
          <cell r="I831" t="str">
            <v>Anna</v>
          </cell>
          <cell r="J831" t="str">
            <v>Schirmer   Anna</v>
          </cell>
          <cell r="K831">
            <v>36736</v>
          </cell>
        </row>
        <row r="832">
          <cell r="D832">
            <v>10136673485</v>
          </cell>
          <cell r="E832" t="str">
            <v>RKB</v>
          </cell>
          <cell r="F832" t="str">
            <v>RKB  10136673485</v>
          </cell>
          <cell r="G832" t="str">
            <v>RSV Halle III</v>
          </cell>
          <cell r="H832" t="str">
            <v>Schlicht</v>
          </cell>
          <cell r="I832" t="str">
            <v>Jolina</v>
          </cell>
          <cell r="J832" t="str">
            <v>Schlicht   Jolina</v>
          </cell>
          <cell r="K832">
            <v>40638</v>
          </cell>
        </row>
        <row r="833">
          <cell r="D833">
            <v>10099306560</v>
          </cell>
          <cell r="E833" t="str">
            <v>NDS</v>
          </cell>
          <cell r="F833" t="str">
            <v>NDS  10099306560</v>
          </cell>
          <cell r="G833" t="str">
            <v>RVM Bilshausen III</v>
          </cell>
          <cell r="H833" t="str">
            <v>Schlick</v>
          </cell>
          <cell r="I833" t="str">
            <v>Adrian</v>
          </cell>
          <cell r="J833" t="str">
            <v>Schlick   Adrian</v>
          </cell>
          <cell r="K833">
            <v>40380</v>
          </cell>
        </row>
        <row r="834">
          <cell r="D834">
            <v>10036201289</v>
          </cell>
          <cell r="E834" t="str">
            <v>NRW</v>
          </cell>
          <cell r="F834" t="str">
            <v>NRW  10036201289</v>
          </cell>
          <cell r="G834" t="str">
            <v>RSC Niedermehnen I a.K.</v>
          </cell>
          <cell r="H834" t="str">
            <v>Schlüter</v>
          </cell>
          <cell r="I834" t="str">
            <v>Mia</v>
          </cell>
          <cell r="J834" t="str">
            <v>Schlüter   Mia</v>
          </cell>
          <cell r="K834">
            <v>39447</v>
          </cell>
        </row>
        <row r="835">
          <cell r="D835">
            <v>90714</v>
          </cell>
          <cell r="E835" t="str">
            <v>NDS</v>
          </cell>
          <cell r="F835" t="str">
            <v>NDS  90714</v>
          </cell>
          <cell r="G835" t="str">
            <v>RTC Hildesheim</v>
          </cell>
          <cell r="H835" t="str">
            <v>Schmalbruch</v>
          </cell>
          <cell r="I835" t="str">
            <v>Karin</v>
          </cell>
          <cell r="J835" t="str">
            <v>Schmalbruch   Karin</v>
          </cell>
          <cell r="K835">
            <v>24065</v>
          </cell>
        </row>
        <row r="836">
          <cell r="D836">
            <v>91032</v>
          </cell>
          <cell r="E836" t="str">
            <v>NDS</v>
          </cell>
          <cell r="F836" t="str">
            <v>NDS  91032</v>
          </cell>
          <cell r="G836" t="str">
            <v>RV Warfleth I</v>
          </cell>
          <cell r="H836" t="str">
            <v>Schmeldtenkopf</v>
          </cell>
          <cell r="I836" t="str">
            <v>Lars</v>
          </cell>
          <cell r="J836" t="str">
            <v>Schmeldtenkopf   Lars</v>
          </cell>
          <cell r="K836">
            <v>27580</v>
          </cell>
        </row>
        <row r="837">
          <cell r="D837">
            <v>95117</v>
          </cell>
          <cell r="E837" t="str">
            <v>NDS</v>
          </cell>
          <cell r="F837" t="str">
            <v>NDS  95117</v>
          </cell>
          <cell r="G837" t="str">
            <v>RTC Hildesheim</v>
          </cell>
          <cell r="H837" t="str">
            <v>Schmidt</v>
          </cell>
          <cell r="I837" t="str">
            <v>Felix</v>
          </cell>
          <cell r="J837" t="str">
            <v>Schmidt   Felix</v>
          </cell>
          <cell r="K837">
            <v>36484</v>
          </cell>
        </row>
        <row r="838">
          <cell r="D838">
            <v>98062</v>
          </cell>
          <cell r="E838" t="str">
            <v>NDS</v>
          </cell>
          <cell r="F838" t="str">
            <v>NDS  98062</v>
          </cell>
          <cell r="G838" t="str">
            <v>RVM Bilshausen III</v>
          </cell>
          <cell r="H838" t="str">
            <v>Schmidt</v>
          </cell>
          <cell r="I838" t="str">
            <v>Jonas</v>
          </cell>
          <cell r="J838" t="str">
            <v>Schmidt   Jonas</v>
          </cell>
          <cell r="K838">
            <v>37260</v>
          </cell>
        </row>
        <row r="839">
          <cell r="D839">
            <v>98142</v>
          </cell>
          <cell r="E839" t="str">
            <v>NDS</v>
          </cell>
          <cell r="F839" t="str">
            <v>NDS  98142</v>
          </cell>
          <cell r="G839" t="str">
            <v>RTC Hildesheim</v>
          </cell>
          <cell r="H839" t="str">
            <v>Schmidt</v>
          </cell>
          <cell r="I839" t="str">
            <v>Nils</v>
          </cell>
          <cell r="J839" t="str">
            <v>Schmidt   Nils</v>
          </cell>
          <cell r="K839">
            <v>32431</v>
          </cell>
        </row>
        <row r="840">
          <cell r="D840">
            <v>214012</v>
          </cell>
          <cell r="E840" t="str">
            <v>RKB</v>
          </cell>
          <cell r="F840" t="str">
            <v>RKB  214012</v>
          </cell>
          <cell r="G840" t="str">
            <v>SC Woltringhausen II</v>
          </cell>
          <cell r="H840" t="str">
            <v>Schmidt</v>
          </cell>
          <cell r="I840" t="str">
            <v>Rebecca</v>
          </cell>
          <cell r="J840" t="str">
            <v>Schmidt   Rebecca</v>
          </cell>
          <cell r="K840">
            <v>34700</v>
          </cell>
        </row>
        <row r="841">
          <cell r="D841">
            <v>10102533024</v>
          </cell>
          <cell r="E841" t="str">
            <v>RKB</v>
          </cell>
          <cell r="F841" t="str">
            <v>RKB  10102533024</v>
          </cell>
          <cell r="G841" t="str">
            <v>RSV Frellstedt III</v>
          </cell>
          <cell r="H841" t="str">
            <v>Schmidt</v>
          </cell>
          <cell r="I841" t="str">
            <v>Rieke Helene</v>
          </cell>
          <cell r="J841" t="str">
            <v>Schmidt   Rieke Helene</v>
          </cell>
          <cell r="K841">
            <v>40001</v>
          </cell>
        </row>
        <row r="842">
          <cell r="D842">
            <v>92491</v>
          </cell>
          <cell r="E842" t="str">
            <v>NDS</v>
          </cell>
          <cell r="F842" t="str">
            <v>NDS  92491</v>
          </cell>
          <cell r="G842" t="str">
            <v>RCT Hannover II</v>
          </cell>
          <cell r="H842" t="str">
            <v>Schmidt</v>
          </cell>
          <cell r="I842" t="str">
            <v>Roland</v>
          </cell>
          <cell r="J842" t="str">
            <v>Schmidt   Roland</v>
          </cell>
          <cell r="K842">
            <v>24090</v>
          </cell>
        </row>
        <row r="843">
          <cell r="D843">
            <v>76162</v>
          </cell>
          <cell r="E843" t="str">
            <v>HES</v>
          </cell>
          <cell r="F843" t="str">
            <v>HES  76162</v>
          </cell>
          <cell r="G843" t="str">
            <v>RSV Kostheim II</v>
          </cell>
          <cell r="H843" t="str">
            <v>Schmidtlehner</v>
          </cell>
          <cell r="I843" t="str">
            <v>Melanie</v>
          </cell>
          <cell r="J843" t="str">
            <v>Schmidtlehner   Melanie</v>
          </cell>
          <cell r="K843">
            <v>34566</v>
          </cell>
        </row>
        <row r="844">
          <cell r="D844">
            <v>214742</v>
          </cell>
          <cell r="E844" t="str">
            <v>NRW</v>
          </cell>
          <cell r="F844" t="str">
            <v>NRW  214742</v>
          </cell>
          <cell r="G844" t="str">
            <v>RMSV Düsseldorf</v>
          </cell>
          <cell r="H844" t="str">
            <v>Schmitz</v>
          </cell>
          <cell r="I844" t="str">
            <v>Torsten</v>
          </cell>
          <cell r="J844" t="str">
            <v>Schmitz   Torsten</v>
          </cell>
          <cell r="K844">
            <v>35862</v>
          </cell>
        </row>
        <row r="845">
          <cell r="D845">
            <v>98017</v>
          </cell>
          <cell r="E845" t="str">
            <v>NDS</v>
          </cell>
          <cell r="F845" t="str">
            <v>NDS  98017</v>
          </cell>
          <cell r="G845" t="str">
            <v>RVGR Oker a.K.</v>
          </cell>
          <cell r="H845" t="str">
            <v>Schneider</v>
          </cell>
          <cell r="I845" t="str">
            <v>Eric</v>
          </cell>
          <cell r="J845" t="str">
            <v>Schneider   Eric</v>
          </cell>
          <cell r="K845">
            <v>34550</v>
          </cell>
        </row>
        <row r="846">
          <cell r="D846">
            <v>211947</v>
          </cell>
          <cell r="E846" t="str">
            <v>RKB</v>
          </cell>
          <cell r="F846" t="str">
            <v>RKB  211947</v>
          </cell>
          <cell r="G846" t="str">
            <v>RSV Halle Jun</v>
          </cell>
          <cell r="H846" t="str">
            <v>Schneider</v>
          </cell>
          <cell r="I846" t="str">
            <v>Joana</v>
          </cell>
          <cell r="J846" t="str">
            <v>Schneider   Joana</v>
          </cell>
          <cell r="K846">
            <v>32790</v>
          </cell>
        </row>
        <row r="847">
          <cell r="D847">
            <v>216413</v>
          </cell>
          <cell r="E847" t="str">
            <v>RKB</v>
          </cell>
          <cell r="F847" t="str">
            <v>RKB  216413</v>
          </cell>
          <cell r="G847" t="str">
            <v>RSV Halle II a.K.</v>
          </cell>
          <cell r="H847" t="str">
            <v>Scholz</v>
          </cell>
          <cell r="I847" t="str">
            <v>Julian</v>
          </cell>
          <cell r="J847" t="str">
            <v>Scholz   Julian</v>
          </cell>
          <cell r="K847">
            <v>36075</v>
          </cell>
        </row>
        <row r="848">
          <cell r="D848">
            <v>90716</v>
          </cell>
          <cell r="E848" t="str">
            <v>NDS</v>
          </cell>
          <cell r="F848" t="str">
            <v>NDS  90716</v>
          </cell>
          <cell r="G848" t="str">
            <v>RTC Hildesheim I</v>
          </cell>
          <cell r="H848" t="str">
            <v>Scholz</v>
          </cell>
          <cell r="I848" t="str">
            <v>Timo</v>
          </cell>
          <cell r="J848" t="str">
            <v>Scholz   Timo</v>
          </cell>
          <cell r="K848">
            <v>29484</v>
          </cell>
        </row>
        <row r="849">
          <cell r="D849">
            <v>213192</v>
          </cell>
          <cell r="E849" t="str">
            <v>RKB</v>
          </cell>
          <cell r="F849" t="str">
            <v>RKB  213192</v>
          </cell>
          <cell r="G849" t="str">
            <v>RSV Bramsche II</v>
          </cell>
          <cell r="H849" t="str">
            <v>Schoppmeier</v>
          </cell>
          <cell r="I849" t="str">
            <v>Henning</v>
          </cell>
          <cell r="J849" t="str">
            <v>Schoppmeier   Henning</v>
          </cell>
          <cell r="K849">
            <v>33264</v>
          </cell>
        </row>
        <row r="850">
          <cell r="D850">
            <v>10043819853</v>
          </cell>
          <cell r="E850" t="str">
            <v>NDS</v>
          </cell>
          <cell r="F850" t="str">
            <v>NDS  10043819853</v>
          </cell>
          <cell r="G850" t="str">
            <v>RVA Rollshausen I</v>
          </cell>
          <cell r="H850" t="str">
            <v>Schrader</v>
          </cell>
          <cell r="I850" t="str">
            <v>Tim</v>
          </cell>
          <cell r="J850" t="str">
            <v>Schrader   Tim</v>
          </cell>
          <cell r="K850">
            <v>37179</v>
          </cell>
        </row>
        <row r="851">
          <cell r="D851">
            <v>10036395390</v>
          </cell>
          <cell r="E851" t="str">
            <v>NDS</v>
          </cell>
          <cell r="F851" t="str">
            <v>NDS  10036395390</v>
          </cell>
          <cell r="G851" t="str">
            <v>RVM Bilshausen II</v>
          </cell>
          <cell r="H851" t="str">
            <v>Schreier</v>
          </cell>
          <cell r="I851" t="str">
            <v>Leon</v>
          </cell>
          <cell r="J851" t="str">
            <v>Schreier   Leon</v>
          </cell>
          <cell r="K851">
            <v>37359</v>
          </cell>
        </row>
        <row r="852">
          <cell r="D852">
            <v>10096601270</v>
          </cell>
          <cell r="E852" t="str">
            <v>BRE</v>
          </cell>
          <cell r="F852" t="str">
            <v>BRE  10096601270</v>
          </cell>
          <cell r="G852" t="str">
            <v>RTSW Bremen</v>
          </cell>
          <cell r="H852" t="str">
            <v>Schröder</v>
          </cell>
          <cell r="I852" t="str">
            <v>Daniel</v>
          </cell>
          <cell r="J852" t="str">
            <v>Schröder   Daniel</v>
          </cell>
          <cell r="K852">
            <v>32202</v>
          </cell>
        </row>
        <row r="853">
          <cell r="D853">
            <v>10073082410</v>
          </cell>
          <cell r="E853" t="str">
            <v>NDS</v>
          </cell>
          <cell r="F853" t="str">
            <v>NDS  10073082410</v>
          </cell>
          <cell r="G853" t="str">
            <v>RCT Hannover I</v>
          </cell>
          <cell r="H853" t="str">
            <v>Schröder</v>
          </cell>
          <cell r="I853" t="str">
            <v>Fabian</v>
          </cell>
          <cell r="J853" t="str">
            <v>Schröder   Fabian</v>
          </cell>
          <cell r="K853">
            <v>38469</v>
          </cell>
        </row>
        <row r="854">
          <cell r="D854">
            <v>99009</v>
          </cell>
          <cell r="E854" t="str">
            <v>NDS</v>
          </cell>
          <cell r="F854" t="str">
            <v>NDS  99009</v>
          </cell>
          <cell r="G854" t="str">
            <v>RVW Gieboldehausen II</v>
          </cell>
          <cell r="H854" t="str">
            <v>Schröder </v>
          </cell>
          <cell r="I854" t="str">
            <v>Daniel</v>
          </cell>
          <cell r="J854" t="str">
            <v>Schröder    Daniel</v>
          </cell>
          <cell r="K854">
            <v>31927</v>
          </cell>
        </row>
        <row r="855">
          <cell r="D855">
            <v>213467</v>
          </cell>
          <cell r="E855" t="str">
            <v>RKB</v>
          </cell>
          <cell r="F855" t="str">
            <v>RKB  213467</v>
          </cell>
          <cell r="G855" t="str">
            <v>RSV Frellstedt II</v>
          </cell>
          <cell r="H855" t="str">
            <v>Schröder </v>
          </cell>
          <cell r="I855" t="str">
            <v>Lea</v>
          </cell>
          <cell r="J855" t="str">
            <v>Schröder    Lea</v>
          </cell>
          <cell r="K855">
            <v>34191</v>
          </cell>
        </row>
        <row r="856">
          <cell r="D856">
            <v>214508</v>
          </cell>
          <cell r="E856" t="str">
            <v>RKB</v>
          </cell>
          <cell r="F856" t="str">
            <v>RKB  214508</v>
          </cell>
          <cell r="G856" t="str">
            <v>RSV Frellstedt VI</v>
          </cell>
          <cell r="H856" t="str">
            <v>Schröder </v>
          </cell>
          <cell r="I856" t="str">
            <v>Ronja</v>
          </cell>
          <cell r="J856" t="str">
            <v>Schröder    Ronja</v>
          </cell>
          <cell r="K856">
            <v>35772</v>
          </cell>
        </row>
        <row r="857">
          <cell r="D857">
            <v>95004</v>
          </cell>
          <cell r="E857" t="str">
            <v>NDS</v>
          </cell>
          <cell r="F857" t="str">
            <v>NDS  95004</v>
          </cell>
          <cell r="G857" t="str">
            <v>RVW Gieboldehausen</v>
          </cell>
          <cell r="H857" t="str">
            <v>Schröder </v>
          </cell>
          <cell r="I857" t="str">
            <v>Tobias</v>
          </cell>
          <cell r="J857" t="str">
            <v>Schröder    Tobias</v>
          </cell>
          <cell r="K857">
            <v>34288</v>
          </cell>
        </row>
        <row r="858">
          <cell r="D858">
            <v>10060873847</v>
          </cell>
          <cell r="E858" t="str">
            <v>NDS</v>
          </cell>
          <cell r="F858" t="str">
            <v>NDS  10060873847</v>
          </cell>
          <cell r="G858" t="str">
            <v>RV Etelsen II</v>
          </cell>
          <cell r="H858" t="str">
            <v>Schröter</v>
          </cell>
          <cell r="I858" t="str">
            <v>Jürgen</v>
          </cell>
          <cell r="J858" t="str">
            <v>Schröter   Jürgen</v>
          </cell>
          <cell r="K858">
            <v>22986</v>
          </cell>
        </row>
        <row r="859">
          <cell r="D859">
            <v>10050847481</v>
          </cell>
          <cell r="E859" t="str">
            <v>NDS</v>
          </cell>
          <cell r="F859" t="str">
            <v>NDS  10050847481</v>
          </cell>
          <cell r="G859" t="str">
            <v>RV Etelsen II</v>
          </cell>
          <cell r="H859" t="str">
            <v>Schröter</v>
          </cell>
          <cell r="I859" t="str">
            <v>Steffen</v>
          </cell>
          <cell r="J859" t="str">
            <v>Schröter   Steffen</v>
          </cell>
          <cell r="K859">
            <v>32062</v>
          </cell>
        </row>
        <row r="860">
          <cell r="D860">
            <v>10036412871</v>
          </cell>
          <cell r="E860" t="str">
            <v>BRA</v>
          </cell>
          <cell r="F860" t="str">
            <v>BRA  10036412871</v>
          </cell>
          <cell r="G860" t="str">
            <v>RRC Neuruppin</v>
          </cell>
          <cell r="H860" t="str">
            <v>Schüler</v>
          </cell>
          <cell r="I860" t="str">
            <v>Joseph</v>
          </cell>
          <cell r="J860" t="str">
            <v>Schüler   Joseph</v>
          </cell>
          <cell r="K860">
            <v>37140</v>
          </cell>
        </row>
        <row r="861">
          <cell r="D861">
            <v>42307</v>
          </cell>
          <cell r="E861" t="str">
            <v>BRA</v>
          </cell>
          <cell r="F861" t="str">
            <v>BRA  42307</v>
          </cell>
          <cell r="G861" t="str">
            <v>LRV Cottbus II</v>
          </cell>
          <cell r="H861" t="str">
            <v>Schulrath</v>
          </cell>
          <cell r="I861" t="str">
            <v>Simon</v>
          </cell>
          <cell r="J861" t="str">
            <v>Schulrath   Simon</v>
          </cell>
          <cell r="K861">
            <v>35054</v>
          </cell>
        </row>
        <row r="862">
          <cell r="D862">
            <v>10036258681</v>
          </cell>
          <cell r="E862" t="str">
            <v>HES</v>
          </cell>
          <cell r="F862" t="str">
            <v>HES  10036258681</v>
          </cell>
          <cell r="G862" t="str">
            <v>SV Erzhausen</v>
          </cell>
          <cell r="H862" t="str">
            <v>Schulz</v>
          </cell>
          <cell r="I862" t="str">
            <v>Ansgar</v>
          </cell>
          <cell r="J862" t="str">
            <v>Schulz   Ansgar</v>
          </cell>
          <cell r="K862">
            <v>39623</v>
          </cell>
        </row>
        <row r="863">
          <cell r="D863">
            <v>45038</v>
          </cell>
          <cell r="E863" t="str">
            <v>BRA</v>
          </cell>
          <cell r="F863" t="str">
            <v>BRA  45038</v>
          </cell>
          <cell r="G863" t="str">
            <v>Ludwigsfelder RC</v>
          </cell>
          <cell r="H863" t="str">
            <v>Schulz</v>
          </cell>
          <cell r="I863" t="str">
            <v>Louis</v>
          </cell>
          <cell r="J863" t="str">
            <v>Schulz   Louis</v>
          </cell>
          <cell r="K863">
            <v>38095</v>
          </cell>
        </row>
        <row r="864">
          <cell r="D864">
            <v>701448</v>
          </cell>
          <cell r="E864" t="str">
            <v>NDS</v>
          </cell>
          <cell r="F864" t="str">
            <v>NDS  701448</v>
          </cell>
          <cell r="G864" t="str">
            <v>RVW Gieboldehausen I</v>
          </cell>
          <cell r="H864" t="str">
            <v>Schulz</v>
          </cell>
          <cell r="I864" t="str">
            <v>Markus</v>
          </cell>
          <cell r="J864" t="str">
            <v>Schulz   Markus</v>
          </cell>
          <cell r="K864">
            <v>31709</v>
          </cell>
        </row>
        <row r="865">
          <cell r="D865">
            <v>212922</v>
          </cell>
          <cell r="E865" t="str">
            <v>RKB</v>
          </cell>
          <cell r="F865" t="str">
            <v>RKB  212922</v>
          </cell>
          <cell r="G865" t="str">
            <v>RSV Frellstedt II</v>
          </cell>
          <cell r="H865" t="str">
            <v>Schulz</v>
          </cell>
          <cell r="I865" t="str">
            <v>Maximilian</v>
          </cell>
          <cell r="J865" t="str">
            <v>Schulz   Maximilian</v>
          </cell>
          <cell r="K865">
            <v>33956</v>
          </cell>
        </row>
        <row r="866">
          <cell r="D866">
            <v>10086828825</v>
          </cell>
          <cell r="E866" t="str">
            <v>HES</v>
          </cell>
          <cell r="F866" t="str">
            <v>HES  10086828825</v>
          </cell>
          <cell r="G866" t="str">
            <v>SV Erzhausen II</v>
          </cell>
          <cell r="H866" t="str">
            <v>Schulz</v>
          </cell>
          <cell r="I866" t="str">
            <v>Thegan</v>
          </cell>
          <cell r="J866" t="str">
            <v>Schulz   Thegan</v>
          </cell>
          <cell r="K866">
            <v>40325</v>
          </cell>
        </row>
        <row r="867">
          <cell r="D867">
            <v>95559</v>
          </cell>
          <cell r="E867" t="str">
            <v>NDS</v>
          </cell>
          <cell r="F867" t="str">
            <v>NDS  95559</v>
          </cell>
          <cell r="G867" t="str">
            <v>RVA Rollshausen </v>
          </cell>
          <cell r="H867" t="str">
            <v>Schulz</v>
          </cell>
          <cell r="I867" t="str">
            <v>Tom - Alexander</v>
          </cell>
          <cell r="J867" t="str">
            <v>Schulz   Tom - Alexander</v>
          </cell>
          <cell r="K867">
            <v>35582</v>
          </cell>
        </row>
        <row r="868">
          <cell r="D868">
            <v>98355</v>
          </cell>
          <cell r="E868" t="str">
            <v>NDS</v>
          </cell>
          <cell r="F868" t="str">
            <v>NDS  98355</v>
          </cell>
          <cell r="G868" t="str">
            <v>RCG Hahndorf </v>
          </cell>
          <cell r="H868" t="str">
            <v>Schulze</v>
          </cell>
          <cell r="I868" t="str">
            <v>Jan-Ole</v>
          </cell>
          <cell r="J868" t="str">
            <v>Schulze   Jan-Ole</v>
          </cell>
          <cell r="K868">
            <v>35722</v>
          </cell>
        </row>
        <row r="869">
          <cell r="D869">
            <v>10043815486</v>
          </cell>
          <cell r="E869" t="str">
            <v>NDS</v>
          </cell>
          <cell r="F869" t="str">
            <v>NDS  10043815486</v>
          </cell>
          <cell r="G869" t="str">
            <v>RCG Hahndorf I </v>
          </cell>
          <cell r="H869" t="str">
            <v>Schulze</v>
          </cell>
          <cell r="I869" t="str">
            <v>Mattes</v>
          </cell>
          <cell r="J869" t="str">
            <v>Schulze   Mattes</v>
          </cell>
          <cell r="K869">
            <v>37412</v>
          </cell>
        </row>
        <row r="870">
          <cell r="D870">
            <v>51097</v>
          </cell>
          <cell r="E870" t="str">
            <v>BRE</v>
          </cell>
          <cell r="F870" t="str">
            <v>BRE  51097</v>
          </cell>
          <cell r="G870" t="str">
            <v>RV Schorf-Oberneuland II a.K.</v>
          </cell>
          <cell r="H870" t="str">
            <v>Schumann</v>
          </cell>
          <cell r="I870" t="str">
            <v>Ruben</v>
          </cell>
          <cell r="J870" t="str">
            <v>Schumann   Ruben</v>
          </cell>
          <cell r="K870">
            <v>36270</v>
          </cell>
        </row>
        <row r="871">
          <cell r="D871">
            <v>141350</v>
          </cell>
          <cell r="E871" t="str">
            <v>SAH</v>
          </cell>
          <cell r="F871" t="str">
            <v>SAH  141350</v>
          </cell>
          <cell r="G871" t="str">
            <v>Tollwitzer RSV I</v>
          </cell>
          <cell r="H871" t="str">
            <v>Schüßler</v>
          </cell>
          <cell r="I871" t="str">
            <v>Cindy</v>
          </cell>
          <cell r="J871" t="str">
            <v>Schüßler   Cindy</v>
          </cell>
          <cell r="K871">
            <v>33970</v>
          </cell>
        </row>
        <row r="872">
          <cell r="D872">
            <v>142222</v>
          </cell>
          <cell r="E872" t="str">
            <v>SAH</v>
          </cell>
          <cell r="F872" t="str">
            <v>SAH  142222</v>
          </cell>
          <cell r="G872" t="str">
            <v>Reideburger SV III</v>
          </cell>
          <cell r="H872" t="str">
            <v>Schuster</v>
          </cell>
          <cell r="I872" t="str">
            <v>Konstantin</v>
          </cell>
          <cell r="J872" t="str">
            <v>Schuster   Konstantin</v>
          </cell>
          <cell r="K872">
            <v>37829</v>
          </cell>
        </row>
        <row r="873">
          <cell r="D873">
            <v>50102</v>
          </cell>
          <cell r="E873" t="str">
            <v>BRE</v>
          </cell>
          <cell r="F873" t="str">
            <v>BRE  50102</v>
          </cell>
          <cell r="G873" t="str">
            <v>RV Schorf-Oberneuland</v>
          </cell>
          <cell r="H873" t="str">
            <v>Schütte</v>
          </cell>
          <cell r="I873" t="str">
            <v>Henrik</v>
          </cell>
          <cell r="J873" t="str">
            <v>Schütte   Henrik</v>
          </cell>
          <cell r="K873">
            <v>34198</v>
          </cell>
        </row>
        <row r="874">
          <cell r="D874">
            <v>10069103386</v>
          </cell>
          <cell r="E874" t="str">
            <v>NRW</v>
          </cell>
          <cell r="F874" t="str">
            <v>NRW  10069103386</v>
          </cell>
          <cell r="G874" t="str">
            <v>RVW Methler</v>
          </cell>
          <cell r="H874" t="str">
            <v>Schütte</v>
          </cell>
          <cell r="I874" t="str">
            <v>Matti</v>
          </cell>
          <cell r="J874" t="str">
            <v>Schütte   Matti</v>
          </cell>
          <cell r="K874">
            <v>39101</v>
          </cell>
        </row>
        <row r="875">
          <cell r="D875">
            <v>51044</v>
          </cell>
          <cell r="E875" t="str">
            <v>BRE</v>
          </cell>
          <cell r="F875" t="str">
            <v>BRE  51044</v>
          </cell>
          <cell r="G875" t="str">
            <v>RV Schorf-Oberneuland II a.k.</v>
          </cell>
          <cell r="H875" t="str">
            <v>Schütte</v>
          </cell>
          <cell r="I875" t="str">
            <v>Philipp</v>
          </cell>
          <cell r="J875" t="str">
            <v>Schütte   Philipp</v>
          </cell>
          <cell r="K875">
            <v>35386</v>
          </cell>
        </row>
        <row r="876">
          <cell r="D876">
            <v>10043837415</v>
          </cell>
          <cell r="E876" t="str">
            <v>RKB</v>
          </cell>
          <cell r="F876" t="str">
            <v>RKB  10043837415</v>
          </cell>
          <cell r="G876" t="str">
            <v>RSV Frellstedt I</v>
          </cell>
          <cell r="H876" t="str">
            <v>Schütze</v>
          </cell>
          <cell r="I876" t="str">
            <v>Conner</v>
          </cell>
          <cell r="J876" t="str">
            <v>Schütze   Conner</v>
          </cell>
          <cell r="K876">
            <v>37999</v>
          </cell>
        </row>
        <row r="877">
          <cell r="D877">
            <v>10043809830</v>
          </cell>
          <cell r="E877" t="str">
            <v>RKB</v>
          </cell>
          <cell r="F877" t="str">
            <v>RKB  10043809830</v>
          </cell>
          <cell r="G877" t="str">
            <v>RSV Frellstedt I</v>
          </cell>
          <cell r="H877" t="str">
            <v>Schütze</v>
          </cell>
          <cell r="I877" t="str">
            <v>Marlon</v>
          </cell>
          <cell r="J877" t="str">
            <v>Schütze   Marlon</v>
          </cell>
          <cell r="K877">
            <v>37999</v>
          </cell>
        </row>
        <row r="878">
          <cell r="D878">
            <v>98425</v>
          </cell>
          <cell r="E878" t="str">
            <v>NDS</v>
          </cell>
          <cell r="F878" t="str">
            <v>NDS  98425</v>
          </cell>
          <cell r="G878" t="str">
            <v>RV Etelsen IV</v>
          </cell>
          <cell r="H878" t="str">
            <v>Schwartz</v>
          </cell>
          <cell r="I878" t="str">
            <v>Derk</v>
          </cell>
          <cell r="J878" t="str">
            <v>Schwartz   Derk</v>
          </cell>
          <cell r="K878">
            <v>35329</v>
          </cell>
        </row>
        <row r="879">
          <cell r="D879">
            <v>10090010037</v>
          </cell>
          <cell r="E879" t="str">
            <v>NDS</v>
          </cell>
          <cell r="F879" t="str">
            <v>NDS  10090010037</v>
          </cell>
          <cell r="G879" t="str">
            <v>RV Etelsen II U15</v>
          </cell>
          <cell r="H879" t="str">
            <v>Schwartz</v>
          </cell>
          <cell r="I879" t="str">
            <v>Devin</v>
          </cell>
          <cell r="J879" t="str">
            <v>Schwartz   Devin</v>
          </cell>
          <cell r="K879">
            <v>40546</v>
          </cell>
        </row>
        <row r="880">
          <cell r="D880">
            <v>44652</v>
          </cell>
          <cell r="E880" t="str">
            <v>BRA</v>
          </cell>
          <cell r="F880" t="str">
            <v>BRA  44652</v>
          </cell>
          <cell r="G880" t="str">
            <v>LRV Cottbus</v>
          </cell>
          <cell r="H880" t="str">
            <v>Schwartz</v>
          </cell>
          <cell r="I880" t="str">
            <v>Marius</v>
          </cell>
          <cell r="J880" t="str">
            <v>Schwartz   Marius</v>
          </cell>
          <cell r="K880">
            <v>37160</v>
          </cell>
        </row>
        <row r="881">
          <cell r="D881">
            <v>10043842768</v>
          </cell>
          <cell r="E881" t="str">
            <v>RKB</v>
          </cell>
          <cell r="F881" t="str">
            <v>RKB  10043842768</v>
          </cell>
          <cell r="G881" t="str">
            <v>RSV Bramsche I</v>
          </cell>
          <cell r="H881" t="str">
            <v>Schwarz</v>
          </cell>
          <cell r="I881" t="str">
            <v>Steffen</v>
          </cell>
          <cell r="J881" t="str">
            <v>Schwarz   Steffen</v>
          </cell>
          <cell r="K881">
            <v>32746</v>
          </cell>
        </row>
        <row r="882">
          <cell r="D882">
            <v>90837</v>
          </cell>
          <cell r="E882" t="str">
            <v>NDS</v>
          </cell>
          <cell r="F882" t="str">
            <v>NDS  90837</v>
          </cell>
          <cell r="G882" t="str">
            <v>RV Etelsen II</v>
          </cell>
          <cell r="H882" t="str">
            <v>Schwarz</v>
          </cell>
          <cell r="I882" t="str">
            <v>Tanja</v>
          </cell>
          <cell r="J882" t="str">
            <v>Schwarz   Tanja</v>
          </cell>
          <cell r="K882">
            <v>27769</v>
          </cell>
        </row>
        <row r="883">
          <cell r="D883">
            <v>93113</v>
          </cell>
          <cell r="E883" t="str">
            <v>NDS</v>
          </cell>
          <cell r="F883" t="str">
            <v>NDS  93113</v>
          </cell>
          <cell r="G883" t="str">
            <v>TSV Barrien  I</v>
          </cell>
          <cell r="H883" t="str">
            <v>Schwarze</v>
          </cell>
          <cell r="I883" t="str">
            <v>Tristan</v>
          </cell>
          <cell r="J883" t="str">
            <v>Schwarze   Tristan</v>
          </cell>
          <cell r="K883">
            <v>33956</v>
          </cell>
        </row>
        <row r="884">
          <cell r="D884">
            <v>10046154907</v>
          </cell>
          <cell r="E884" t="str">
            <v>BRE</v>
          </cell>
          <cell r="F884" t="str">
            <v>BRE  10046154907</v>
          </cell>
          <cell r="G884" t="str">
            <v>RVS Oberneuland II</v>
          </cell>
          <cell r="H884" t="str">
            <v>Schwarzkopf</v>
          </cell>
          <cell r="I884" t="str">
            <v>Jens</v>
          </cell>
          <cell r="J884" t="str">
            <v>Schwarzkopf   Jens</v>
          </cell>
          <cell r="K884">
            <v>25913</v>
          </cell>
        </row>
        <row r="885">
          <cell r="D885">
            <v>10090010061</v>
          </cell>
          <cell r="E885" t="str">
            <v>NDS</v>
          </cell>
          <cell r="F885" t="str">
            <v>NDS  10090010061</v>
          </cell>
          <cell r="G885" t="str">
            <v>RVS Obernfeld II</v>
          </cell>
          <cell r="H885" t="str">
            <v>Schwedhelm</v>
          </cell>
          <cell r="I885" t="str">
            <v>Max</v>
          </cell>
          <cell r="J885" t="str">
            <v>Schwedhelm   Max</v>
          </cell>
          <cell r="K885">
            <v>40544</v>
          </cell>
        </row>
        <row r="886">
          <cell r="D886">
            <v>212379</v>
          </cell>
          <cell r="E886" t="str">
            <v>RKB</v>
          </cell>
          <cell r="F886" t="str">
            <v>RKB  212379</v>
          </cell>
          <cell r="G886" t="str">
            <v>RSV Halle V</v>
          </cell>
          <cell r="H886" t="str">
            <v>Schwengel</v>
          </cell>
          <cell r="I886" t="str">
            <v>Carolin</v>
          </cell>
          <cell r="J886" t="str">
            <v>Schwengel   Carolin</v>
          </cell>
          <cell r="K886">
            <v>33654</v>
          </cell>
        </row>
        <row r="887">
          <cell r="D887">
            <v>10053690288</v>
          </cell>
          <cell r="E887" t="str">
            <v>NDS</v>
          </cell>
          <cell r="F887" t="str">
            <v>NDS  10053690288</v>
          </cell>
          <cell r="G887" t="str">
            <v>RV Warfleth I U19</v>
          </cell>
          <cell r="H887" t="str">
            <v>Schwichtenhövel</v>
          </cell>
          <cell r="I887" t="str">
            <v>Erik - Erwin</v>
          </cell>
          <cell r="J887" t="str">
            <v>Schwichtenhövel   Erik - Erwin</v>
          </cell>
          <cell r="K887">
            <v>39204</v>
          </cell>
        </row>
        <row r="888">
          <cell r="D888">
            <v>10053690389</v>
          </cell>
          <cell r="E888" t="str">
            <v>NDS</v>
          </cell>
          <cell r="F888" t="str">
            <v>NDS  10053690389</v>
          </cell>
          <cell r="G888" t="str">
            <v>RV Warfleth I U19</v>
          </cell>
          <cell r="H888" t="str">
            <v>Schwichtenhövel</v>
          </cell>
          <cell r="I888" t="str">
            <v>Finn</v>
          </cell>
          <cell r="J888" t="str">
            <v>Schwichtenhövel   Finn</v>
          </cell>
          <cell r="K888">
            <v>38873</v>
          </cell>
        </row>
        <row r="889">
          <cell r="D889">
            <v>93123</v>
          </cell>
          <cell r="E889" t="str">
            <v>NDS</v>
          </cell>
          <cell r="F889" t="str">
            <v>NDS  93123</v>
          </cell>
          <cell r="G889" t="str">
            <v>RVT Aschendorf </v>
          </cell>
          <cell r="H889" t="str">
            <v>Seete</v>
          </cell>
          <cell r="I889" t="str">
            <v>Tobias</v>
          </cell>
          <cell r="J889" t="str">
            <v>Seete   Tobias</v>
          </cell>
          <cell r="K889">
            <v>34408</v>
          </cell>
        </row>
        <row r="890">
          <cell r="D890">
            <v>214300</v>
          </cell>
          <cell r="E890" t="str">
            <v>RKB</v>
          </cell>
          <cell r="F890" t="str">
            <v>RKB  214300</v>
          </cell>
          <cell r="G890" t="str">
            <v>RSV Frellstedt II</v>
          </cell>
          <cell r="H890" t="str">
            <v>Seidel</v>
          </cell>
          <cell r="I890" t="str">
            <v>Maike</v>
          </cell>
          <cell r="J890" t="str">
            <v>Seidel   Maike</v>
          </cell>
          <cell r="K890">
            <v>35379</v>
          </cell>
        </row>
        <row r="891">
          <cell r="D891">
            <v>216441</v>
          </cell>
          <cell r="E891" t="str">
            <v>RKB</v>
          </cell>
          <cell r="F891" t="str">
            <v>RKB  216441</v>
          </cell>
          <cell r="G891" t="str">
            <v>RSV Frellstedt II </v>
          </cell>
          <cell r="H891" t="str">
            <v>Seidler</v>
          </cell>
          <cell r="I891" t="str">
            <v>Nele - Sophie</v>
          </cell>
          <cell r="J891" t="str">
            <v>Seidler   Nele - Sophie</v>
          </cell>
          <cell r="K891">
            <v>37841</v>
          </cell>
        </row>
        <row r="892">
          <cell r="D892">
            <v>10036395895</v>
          </cell>
          <cell r="E892" t="str">
            <v>NDS</v>
          </cell>
          <cell r="F892" t="str">
            <v>NDS  10036395895</v>
          </cell>
          <cell r="G892" t="str">
            <v>RVM Bilshausen I U19 ZSR</v>
          </cell>
          <cell r="H892" t="str">
            <v>Seifert</v>
          </cell>
          <cell r="I892" t="str">
            <v>Leif Dean</v>
          </cell>
          <cell r="J892" t="str">
            <v>Seifert   Leif Dean</v>
          </cell>
          <cell r="K892">
            <v>38923</v>
          </cell>
        </row>
        <row r="893">
          <cell r="D893">
            <v>214758</v>
          </cell>
          <cell r="E893" t="str">
            <v>RKB</v>
          </cell>
          <cell r="F893" t="str">
            <v>RKB  214758</v>
          </cell>
          <cell r="G893" t="str">
            <v>RSV Frellstedt III</v>
          </cell>
          <cell r="H893" t="str">
            <v>Sel</v>
          </cell>
          <cell r="I893" t="str">
            <v>Sophie</v>
          </cell>
          <cell r="J893" t="str">
            <v>Sel   Sophie</v>
          </cell>
          <cell r="K893">
            <v>35621</v>
          </cell>
        </row>
        <row r="894">
          <cell r="D894">
            <v>10048552625</v>
          </cell>
          <cell r="E894" t="str">
            <v>NDS</v>
          </cell>
          <cell r="F894" t="str">
            <v>NDS  10048552625</v>
          </cell>
          <cell r="G894" t="str">
            <v>RVGR Oker II</v>
          </cell>
          <cell r="H894" t="str">
            <v>Siebert</v>
          </cell>
          <cell r="I894" t="str">
            <v>Artjom</v>
          </cell>
          <cell r="J894" t="str">
            <v>Siebert   Artjom</v>
          </cell>
          <cell r="K894">
            <v>32835</v>
          </cell>
        </row>
        <row r="895">
          <cell r="D895">
            <v>93137</v>
          </cell>
          <cell r="E895" t="str">
            <v>NDS</v>
          </cell>
          <cell r="F895" t="str">
            <v>NDS  93137</v>
          </cell>
          <cell r="G895" t="str">
            <v>RVGR Oker</v>
          </cell>
          <cell r="H895" t="str">
            <v>Siebert</v>
          </cell>
          <cell r="I895" t="str">
            <v>Simon</v>
          </cell>
          <cell r="J895" t="str">
            <v>Siebert   Simon</v>
          </cell>
          <cell r="K895">
            <v>32310</v>
          </cell>
        </row>
        <row r="896">
          <cell r="D896">
            <v>10036396909</v>
          </cell>
          <cell r="E896" t="str">
            <v>NDS</v>
          </cell>
          <cell r="F896" t="str">
            <v>NDS  10036396909</v>
          </cell>
          <cell r="G896" t="str">
            <v>RVM Bilshausen V</v>
          </cell>
          <cell r="H896" t="str">
            <v>Sieg</v>
          </cell>
          <cell r="I896" t="str">
            <v>André</v>
          </cell>
          <cell r="J896" t="str">
            <v>Sieg   André</v>
          </cell>
          <cell r="K896">
            <v>29945</v>
          </cell>
        </row>
        <row r="897">
          <cell r="D897">
            <v>10135680045</v>
          </cell>
          <cell r="E897" t="str">
            <v>NDS</v>
          </cell>
          <cell r="F897" t="str">
            <v>NDS  10135680045</v>
          </cell>
          <cell r="G897" t="str">
            <v>RVM Bilshausen II U13</v>
          </cell>
          <cell r="H897" t="str">
            <v>Sieg</v>
          </cell>
          <cell r="I897" t="str">
            <v>Richard</v>
          </cell>
          <cell r="J897" t="str">
            <v>Sieg   Richard</v>
          </cell>
          <cell r="K897">
            <v>41544</v>
          </cell>
        </row>
        <row r="898">
          <cell r="D898">
            <v>10043842061</v>
          </cell>
          <cell r="E898" t="str">
            <v>RKB</v>
          </cell>
          <cell r="F898" t="str">
            <v>RKB  10043842061</v>
          </cell>
          <cell r="G898" t="str">
            <v>RSV Frellstedt I</v>
          </cell>
          <cell r="H898" t="str">
            <v>Sielemann</v>
          </cell>
          <cell r="I898" t="str">
            <v>Theresa</v>
          </cell>
          <cell r="J898" t="str">
            <v>Sielemann   Theresa</v>
          </cell>
          <cell r="K898">
            <v>34709</v>
          </cell>
        </row>
        <row r="899">
          <cell r="D899">
            <v>10111404581</v>
          </cell>
          <cell r="E899" t="str">
            <v>RKB</v>
          </cell>
          <cell r="F899" t="str">
            <v>RKB  10111404581</v>
          </cell>
          <cell r="G899" t="str">
            <v>RSV Frellstedt II U13</v>
          </cell>
          <cell r="H899" t="str">
            <v>Siemann</v>
          </cell>
          <cell r="I899" t="str">
            <v>Emma</v>
          </cell>
          <cell r="J899" t="str">
            <v>Siemann   Emma</v>
          </cell>
          <cell r="K899">
            <v>41109</v>
          </cell>
        </row>
        <row r="900">
          <cell r="D900">
            <v>10090136525</v>
          </cell>
          <cell r="E900" t="str">
            <v>NDS</v>
          </cell>
          <cell r="F900" t="str">
            <v>NDS  10090136525</v>
          </cell>
          <cell r="G900" t="str">
            <v>RV Warfleth I</v>
          </cell>
          <cell r="H900" t="str">
            <v>Siems</v>
          </cell>
          <cell r="I900" t="str">
            <v>Patrick</v>
          </cell>
          <cell r="J900" t="str">
            <v>Siems   Patrick</v>
          </cell>
          <cell r="K900">
            <v>32602</v>
          </cell>
        </row>
        <row r="901">
          <cell r="D901">
            <v>93598</v>
          </cell>
          <cell r="E901" t="str">
            <v>NDS</v>
          </cell>
          <cell r="F901" t="str">
            <v>NDS  93598</v>
          </cell>
          <cell r="G901" t="str">
            <v>RV Warfleth I</v>
          </cell>
          <cell r="H901" t="str">
            <v>Sillje</v>
          </cell>
          <cell r="I901" t="str">
            <v>Ralf</v>
          </cell>
          <cell r="J901" t="str">
            <v>Sillje   Ralf</v>
          </cell>
          <cell r="K901">
            <v>24413</v>
          </cell>
        </row>
        <row r="902">
          <cell r="D902">
            <v>214302</v>
          </cell>
          <cell r="E902" t="str">
            <v>RKB</v>
          </cell>
          <cell r="F902" t="str">
            <v>RKB  214302</v>
          </cell>
          <cell r="G902" t="str">
            <v>RSV Frellstedt I</v>
          </cell>
          <cell r="H902" t="str">
            <v>Simmons</v>
          </cell>
          <cell r="I902" t="str">
            <v>Eileen</v>
          </cell>
          <cell r="J902" t="str">
            <v>Simmons   Eileen</v>
          </cell>
          <cell r="K902">
            <v>35554</v>
          </cell>
        </row>
        <row r="903">
          <cell r="D903">
            <v>214756</v>
          </cell>
          <cell r="E903" t="str">
            <v>RKB</v>
          </cell>
          <cell r="F903" t="str">
            <v>RKB  214756</v>
          </cell>
          <cell r="G903" t="str">
            <v>RSV Frellstedt II</v>
          </cell>
          <cell r="H903" t="str">
            <v>Simmons</v>
          </cell>
          <cell r="I903" t="str">
            <v>Megan</v>
          </cell>
          <cell r="J903" t="str">
            <v>Simmons   Megan</v>
          </cell>
          <cell r="K903">
            <v>36670</v>
          </cell>
        </row>
        <row r="904">
          <cell r="D904">
            <v>98373</v>
          </cell>
          <cell r="E904" t="str">
            <v>NDS</v>
          </cell>
          <cell r="F904" t="str">
            <v>NDS  98373</v>
          </cell>
          <cell r="G904" t="str">
            <v>RSVL Gifhorn I</v>
          </cell>
          <cell r="H904" t="str">
            <v>Simon</v>
          </cell>
          <cell r="I904" t="str">
            <v>Marcel</v>
          </cell>
          <cell r="J904" t="str">
            <v>Simon   Marcel</v>
          </cell>
          <cell r="K904">
            <v>35663</v>
          </cell>
        </row>
        <row r="905">
          <cell r="D905">
            <v>10036262725</v>
          </cell>
          <cell r="E905" t="str">
            <v>HES</v>
          </cell>
          <cell r="F905" t="str">
            <v>HES  10036262725</v>
          </cell>
          <cell r="G905" t="str">
            <v>RSG Ginsheim II</v>
          </cell>
          <cell r="H905" t="str">
            <v>Singer</v>
          </cell>
          <cell r="I905" t="str">
            <v>Lucas David</v>
          </cell>
          <cell r="J905" t="str">
            <v>Singer   Lucas David</v>
          </cell>
          <cell r="K905">
            <v>39205</v>
          </cell>
        </row>
        <row r="906">
          <cell r="D906">
            <v>10077532787</v>
          </cell>
          <cell r="E906" t="str">
            <v>NDS</v>
          </cell>
          <cell r="F906" t="str">
            <v>NDS  10077532787</v>
          </cell>
          <cell r="G906" t="str">
            <v>RVS Obernfeld II</v>
          </cell>
          <cell r="H906" t="str">
            <v>Slaby</v>
          </cell>
          <cell r="I906" t="str">
            <v>Talia</v>
          </cell>
          <cell r="J906" t="str">
            <v>Slaby   Talia</v>
          </cell>
          <cell r="K906">
            <v>39953</v>
          </cell>
        </row>
        <row r="907">
          <cell r="D907">
            <v>10036554432</v>
          </cell>
          <cell r="E907" t="str">
            <v>NDS</v>
          </cell>
          <cell r="F907" t="str">
            <v>NDS  10036554432</v>
          </cell>
          <cell r="G907" t="str">
            <v>RCT Hannover II</v>
          </cell>
          <cell r="H907" t="str">
            <v>Soller</v>
          </cell>
          <cell r="I907" t="str">
            <v>Matthias</v>
          </cell>
          <cell r="J907" t="str">
            <v>Soller   Matthias</v>
          </cell>
          <cell r="K907">
            <v>22760</v>
          </cell>
        </row>
        <row r="908">
          <cell r="D908">
            <v>93824</v>
          </cell>
          <cell r="E908" t="str">
            <v>NDS</v>
          </cell>
          <cell r="F908" t="str">
            <v>NDS  93824</v>
          </cell>
          <cell r="G908" t="str">
            <v>RVG Harlingerode II</v>
          </cell>
          <cell r="H908" t="str">
            <v>Sollorz</v>
          </cell>
          <cell r="I908" t="str">
            <v>André</v>
          </cell>
          <cell r="J908" t="str">
            <v>Sollorz   André</v>
          </cell>
          <cell r="K908">
            <v>25209</v>
          </cell>
        </row>
        <row r="909">
          <cell r="D909">
            <v>10043820338</v>
          </cell>
          <cell r="E909" t="str">
            <v>NDS</v>
          </cell>
          <cell r="F909" t="str">
            <v>NDS  10043820338</v>
          </cell>
          <cell r="G909" t="str">
            <v>RVT Aschendorf II</v>
          </cell>
          <cell r="H909" t="str">
            <v>Spohn</v>
          </cell>
          <cell r="I909" t="str">
            <v>Nils</v>
          </cell>
          <cell r="J909" t="str">
            <v>Spohn   Nils</v>
          </cell>
          <cell r="K909">
            <v>35410</v>
          </cell>
        </row>
        <row r="910">
          <cell r="D910">
            <v>10043841859</v>
          </cell>
          <cell r="E910" t="str">
            <v>RKB</v>
          </cell>
          <cell r="F910" t="str">
            <v>RKB  10043841859</v>
          </cell>
          <cell r="G910" t="str">
            <v>RSV Frellstedt II</v>
          </cell>
          <cell r="H910" t="str">
            <v>Sputh</v>
          </cell>
          <cell r="I910" t="str">
            <v>Charlotte</v>
          </cell>
          <cell r="J910" t="str">
            <v>Sputh   Charlotte</v>
          </cell>
          <cell r="K910">
            <v>39863</v>
          </cell>
        </row>
        <row r="911">
          <cell r="D911">
            <v>714073</v>
          </cell>
          <cell r="E911" t="str">
            <v>NDS</v>
          </cell>
          <cell r="F911" t="str">
            <v>NDS  714073</v>
          </cell>
          <cell r="G911" t="str">
            <v>RV Warfleth II a.K.</v>
          </cell>
          <cell r="H911" t="str">
            <v>Stamminger</v>
          </cell>
          <cell r="I911" t="str">
            <v>Lasse</v>
          </cell>
          <cell r="J911" t="str">
            <v>Stamminger   Lasse</v>
          </cell>
          <cell r="K911">
            <v>38331</v>
          </cell>
        </row>
        <row r="912">
          <cell r="D912">
            <v>98381</v>
          </cell>
          <cell r="E912" t="str">
            <v>NDS</v>
          </cell>
          <cell r="F912" t="str">
            <v>NDS  98381</v>
          </cell>
          <cell r="G912" t="str">
            <v>RSVL Gifhorn I</v>
          </cell>
          <cell r="H912" t="str">
            <v>Stapel</v>
          </cell>
          <cell r="I912" t="str">
            <v>Paul</v>
          </cell>
          <cell r="J912" t="str">
            <v>Stapel   Paul</v>
          </cell>
          <cell r="K912">
            <v>35804</v>
          </cell>
        </row>
        <row r="913">
          <cell r="D913">
            <v>10090010035</v>
          </cell>
          <cell r="E913" t="str">
            <v>NDS</v>
          </cell>
          <cell r="F913" t="str">
            <v>NDS  10090010035</v>
          </cell>
          <cell r="G913" t="str">
            <v>RV Etelsen I U15</v>
          </cell>
          <cell r="H913" t="str">
            <v>Steffens</v>
          </cell>
          <cell r="I913" t="str">
            <v>Per-Lasse</v>
          </cell>
          <cell r="J913" t="str">
            <v>Steffens   Per-Lasse</v>
          </cell>
          <cell r="K913">
            <v>40817</v>
          </cell>
        </row>
        <row r="914">
          <cell r="D914">
            <v>10050486056</v>
          </cell>
          <cell r="E914" t="str">
            <v>NDS</v>
          </cell>
          <cell r="F914" t="str">
            <v>NDS  10050486056</v>
          </cell>
          <cell r="G914" t="str">
            <v>SG Etelsen / Barrien</v>
          </cell>
          <cell r="H914" t="str">
            <v>Steffens</v>
          </cell>
          <cell r="I914" t="str">
            <v>Tobias</v>
          </cell>
          <cell r="J914" t="str">
            <v>Steffens   Tobias</v>
          </cell>
          <cell r="K914">
            <v>26748</v>
          </cell>
        </row>
        <row r="915">
          <cell r="D915">
            <v>43084</v>
          </cell>
          <cell r="E915" t="str">
            <v>BRA</v>
          </cell>
          <cell r="F915" t="str">
            <v>BRA  43084</v>
          </cell>
          <cell r="G915" t="str">
            <v>LRV Cottbus I </v>
          </cell>
          <cell r="H915" t="str">
            <v>Stege</v>
          </cell>
          <cell r="I915" t="str">
            <v>Felix</v>
          </cell>
          <cell r="J915" t="str">
            <v>Stege   Felix</v>
          </cell>
          <cell r="K915">
            <v>34509</v>
          </cell>
        </row>
        <row r="916">
          <cell r="D916">
            <v>212908</v>
          </cell>
          <cell r="E916" t="str">
            <v>RKB</v>
          </cell>
          <cell r="F916" t="str">
            <v>RKB  212908</v>
          </cell>
          <cell r="G916" t="str">
            <v>SC Woltringhausen I</v>
          </cell>
          <cell r="H916" t="str">
            <v>Stegemeier</v>
          </cell>
          <cell r="I916" t="str">
            <v>Sandra</v>
          </cell>
          <cell r="J916" t="str">
            <v>Stegemeier   Sandra</v>
          </cell>
          <cell r="K916">
            <v>27091</v>
          </cell>
        </row>
        <row r="917">
          <cell r="D917">
            <v>213191</v>
          </cell>
          <cell r="E917" t="str">
            <v>RKB</v>
          </cell>
          <cell r="F917" t="str">
            <v>RKB  213191</v>
          </cell>
          <cell r="G917" t="str">
            <v>SC Woltringhausen II</v>
          </cell>
          <cell r="H917" t="str">
            <v>Stegemeier</v>
          </cell>
          <cell r="I917" t="str">
            <v>Stefanie</v>
          </cell>
          <cell r="J917" t="str">
            <v>Stegemeier   Stefanie</v>
          </cell>
          <cell r="K917">
            <v>27423</v>
          </cell>
        </row>
        <row r="918">
          <cell r="D918">
            <v>10104319644</v>
          </cell>
          <cell r="E918" t="str">
            <v>RKB</v>
          </cell>
          <cell r="F918" t="str">
            <v>RKB  10104319644</v>
          </cell>
          <cell r="G918" t="str">
            <v>RSV Halle I U13</v>
          </cell>
          <cell r="H918" t="str">
            <v>Stegmann</v>
          </cell>
          <cell r="I918" t="str">
            <v>Lina</v>
          </cell>
          <cell r="J918" t="str">
            <v>Stegmann   Lina</v>
          </cell>
          <cell r="K918">
            <v>41116</v>
          </cell>
        </row>
        <row r="919">
          <cell r="D919">
            <v>10090010012</v>
          </cell>
          <cell r="E919" t="str">
            <v>RKB</v>
          </cell>
          <cell r="F919" t="str">
            <v>RKB  10090010012</v>
          </cell>
          <cell r="G919" t="str">
            <v>RSV Halle III</v>
          </cell>
          <cell r="H919" t="str">
            <v>Stegmann</v>
          </cell>
          <cell r="I919" t="str">
            <v>Lotta</v>
          </cell>
          <cell r="J919" t="str">
            <v>Stegmann   Lotta</v>
          </cell>
          <cell r="K919">
            <v>40544</v>
          </cell>
        </row>
        <row r="920">
          <cell r="D920">
            <v>10096600159</v>
          </cell>
          <cell r="E920" t="str">
            <v>BRE</v>
          </cell>
          <cell r="F920" t="str">
            <v>BRE  10096600159</v>
          </cell>
          <cell r="G920" t="str">
            <v>RTSW Bremen</v>
          </cell>
          <cell r="H920" t="str">
            <v>Steinbrink</v>
          </cell>
          <cell r="I920" t="str">
            <v>Matthias</v>
          </cell>
          <cell r="J920" t="str">
            <v>Steinbrink   Matthias</v>
          </cell>
          <cell r="K920">
            <v>31622</v>
          </cell>
        </row>
        <row r="921">
          <cell r="D921">
            <v>10096600058</v>
          </cell>
          <cell r="E921" t="str">
            <v>BRE</v>
          </cell>
          <cell r="F921" t="str">
            <v>BRE  10096600058</v>
          </cell>
          <cell r="G921" t="str">
            <v>RTSW Bremen</v>
          </cell>
          <cell r="H921" t="str">
            <v>Steinbrink</v>
          </cell>
          <cell r="I921" t="str">
            <v>Stephan</v>
          </cell>
          <cell r="J921" t="str">
            <v>Steinbrink   Stephan</v>
          </cell>
          <cell r="K921">
            <v>26426</v>
          </cell>
        </row>
        <row r="922">
          <cell r="D922">
            <v>90274</v>
          </cell>
          <cell r="E922" t="str">
            <v>NDS</v>
          </cell>
          <cell r="F922" t="str">
            <v>NDS  90274</v>
          </cell>
          <cell r="G922" t="str">
            <v>RCBG Langenhagen I</v>
          </cell>
          <cell r="H922" t="str">
            <v>Steinig</v>
          </cell>
          <cell r="I922" t="str">
            <v>Svenja</v>
          </cell>
          <cell r="J922" t="str">
            <v>Steinig   Svenja</v>
          </cell>
          <cell r="K922">
            <v>27124</v>
          </cell>
        </row>
        <row r="923">
          <cell r="D923">
            <v>10059457546</v>
          </cell>
          <cell r="E923" t="str">
            <v>RKB</v>
          </cell>
          <cell r="F923" t="str">
            <v>RKB  10059457546</v>
          </cell>
          <cell r="G923" t="str">
            <v>RSV Bramsche III</v>
          </cell>
          <cell r="H923" t="str">
            <v>Steinmeier</v>
          </cell>
          <cell r="I923" t="str">
            <v>Jonathan</v>
          </cell>
          <cell r="J923" t="str">
            <v>Steinmeier   Jonathan</v>
          </cell>
          <cell r="K923">
            <v>33587</v>
          </cell>
        </row>
        <row r="924">
          <cell r="D924">
            <v>211820</v>
          </cell>
          <cell r="E924" t="str">
            <v>RKB</v>
          </cell>
          <cell r="F924" t="str">
            <v>RKB  211820</v>
          </cell>
          <cell r="G924" t="str">
            <v>RSV Bramsche III</v>
          </cell>
          <cell r="H924" t="str">
            <v>Steinmeier</v>
          </cell>
          <cell r="I924" t="str">
            <v>Ulrich</v>
          </cell>
          <cell r="J924" t="str">
            <v>Steinmeier   Ulrich</v>
          </cell>
          <cell r="K924">
            <v>19428</v>
          </cell>
        </row>
        <row r="925">
          <cell r="D925">
            <v>10071996515</v>
          </cell>
          <cell r="E925" t="str">
            <v>NDS</v>
          </cell>
          <cell r="F925" t="str">
            <v>NDS  10071996515</v>
          </cell>
          <cell r="G925" t="str">
            <v>RVW Gieboldehausen I</v>
          </cell>
          <cell r="H925" t="str">
            <v>Stender</v>
          </cell>
          <cell r="I925" t="str">
            <v>Joel</v>
          </cell>
          <cell r="J925" t="str">
            <v>Stender   Joel</v>
          </cell>
          <cell r="K925">
            <v>39198</v>
          </cell>
        </row>
        <row r="926">
          <cell r="D926">
            <v>90777</v>
          </cell>
          <cell r="E926" t="str">
            <v>NDS</v>
          </cell>
          <cell r="F926" t="str">
            <v>NDS  90777</v>
          </cell>
          <cell r="G926" t="str">
            <v>RVW Gieboldehausen II</v>
          </cell>
          <cell r="H926" t="str">
            <v>Stender</v>
          </cell>
          <cell r="I926" t="str">
            <v>Ulrich</v>
          </cell>
          <cell r="J926" t="str">
            <v>Stender   Ulrich</v>
          </cell>
          <cell r="K926">
            <v>26382</v>
          </cell>
        </row>
        <row r="927">
          <cell r="D927">
            <v>10036393774</v>
          </cell>
          <cell r="E927" t="str">
            <v>NDS</v>
          </cell>
          <cell r="F927" t="str">
            <v>NDS  10036393774</v>
          </cell>
          <cell r="G927" t="str">
            <v>RVM Bilshausen III</v>
          </cell>
          <cell r="H927" t="str">
            <v>Stephan</v>
          </cell>
          <cell r="I927" t="str">
            <v>Felix</v>
          </cell>
          <cell r="J927" t="str">
            <v>Stephan   Felix</v>
          </cell>
          <cell r="K927">
            <v>34803</v>
          </cell>
        </row>
        <row r="928">
          <cell r="D928">
            <v>10036399535</v>
          </cell>
          <cell r="E928" t="str">
            <v>NDS</v>
          </cell>
          <cell r="F928" t="str">
            <v>NDS  10036399535</v>
          </cell>
          <cell r="G928" t="str">
            <v>RVM Bilshausen I</v>
          </cell>
          <cell r="H928" t="str">
            <v>Stephan</v>
          </cell>
          <cell r="I928" t="str">
            <v>Lukas</v>
          </cell>
          <cell r="J928" t="str">
            <v>Stephan   Lukas</v>
          </cell>
          <cell r="K928">
            <v>35621</v>
          </cell>
        </row>
        <row r="929">
          <cell r="D929">
            <v>10036399434</v>
          </cell>
          <cell r="E929" t="str">
            <v>NDS</v>
          </cell>
          <cell r="F929" t="str">
            <v>NDS  10036399434</v>
          </cell>
          <cell r="G929" t="str">
            <v>RVM Bilshausen I U19 ZSR</v>
          </cell>
          <cell r="H929" t="str">
            <v>Stephan</v>
          </cell>
          <cell r="I929" t="str">
            <v>Simon</v>
          </cell>
          <cell r="J929" t="str">
            <v>Stephan   Simon</v>
          </cell>
          <cell r="K929">
            <v>38945</v>
          </cell>
        </row>
        <row r="930">
          <cell r="D930">
            <v>95793</v>
          </cell>
          <cell r="E930" t="str">
            <v>NDS</v>
          </cell>
          <cell r="F930" t="str">
            <v>NDS  95793</v>
          </cell>
          <cell r="G930" t="str">
            <v>RVG Harlingerode II</v>
          </cell>
          <cell r="H930" t="str">
            <v>Stiegen</v>
          </cell>
          <cell r="I930" t="str">
            <v>Tabea</v>
          </cell>
          <cell r="J930" t="str">
            <v>Stiegen   Tabea</v>
          </cell>
          <cell r="K930">
            <v>35475</v>
          </cell>
        </row>
        <row r="931">
          <cell r="D931">
            <v>10043813365</v>
          </cell>
          <cell r="E931" t="str">
            <v>NDS</v>
          </cell>
          <cell r="F931" t="str">
            <v>NDS  10043813365</v>
          </cell>
          <cell r="G931" t="str">
            <v>RCG Hahndorf II</v>
          </cell>
          <cell r="H931" t="str">
            <v>Stoewenau</v>
          </cell>
          <cell r="I931" t="str">
            <v>Arne</v>
          </cell>
          <cell r="J931" t="str">
            <v>Stoewenau   Arne</v>
          </cell>
          <cell r="K931">
            <v>32273</v>
          </cell>
        </row>
        <row r="932">
          <cell r="D932">
            <v>92836</v>
          </cell>
          <cell r="E932" t="str">
            <v>NDS</v>
          </cell>
          <cell r="F932" t="str">
            <v>NDS  92836</v>
          </cell>
          <cell r="G932" t="str">
            <v>RTC Hildesheim II</v>
          </cell>
          <cell r="H932" t="str">
            <v>Stoffregen</v>
          </cell>
          <cell r="I932" t="str">
            <v>Britta</v>
          </cell>
          <cell r="J932" t="str">
            <v>Stoffregen   Britta</v>
          </cell>
          <cell r="K932">
            <v>32821</v>
          </cell>
        </row>
        <row r="933">
          <cell r="D933">
            <v>214368</v>
          </cell>
          <cell r="E933" t="str">
            <v>RKB</v>
          </cell>
          <cell r="F933" t="str">
            <v>RKB  214368</v>
          </cell>
          <cell r="G933" t="str">
            <v>RKB Wetzlar</v>
          </cell>
          <cell r="H933" t="str">
            <v>Stollberg</v>
          </cell>
          <cell r="I933" t="str">
            <v>Nadine</v>
          </cell>
          <cell r="J933" t="str">
            <v>Stollberg   Nadine</v>
          </cell>
          <cell r="K933">
            <v>34761</v>
          </cell>
        </row>
        <row r="934">
          <cell r="D934">
            <v>210898</v>
          </cell>
          <cell r="E934" t="str">
            <v>RKB</v>
          </cell>
          <cell r="F934" t="str">
            <v>RKB  210898</v>
          </cell>
          <cell r="G934" t="str">
            <v>RSV Halle VI</v>
          </cell>
          <cell r="H934" t="str">
            <v>Strank</v>
          </cell>
          <cell r="I934" t="str">
            <v>Gabi</v>
          </cell>
          <cell r="J934" t="str">
            <v>Strank   Gabi</v>
          </cell>
          <cell r="K934">
            <v>26729</v>
          </cell>
        </row>
        <row r="935">
          <cell r="D935">
            <v>10073064222</v>
          </cell>
          <cell r="E935" t="str">
            <v>HES</v>
          </cell>
          <cell r="F935" t="str">
            <v>HES  10073064222</v>
          </cell>
          <cell r="G935" t="str">
            <v>SG Arheiligen</v>
          </cell>
          <cell r="H935" t="str">
            <v>Striethorst</v>
          </cell>
          <cell r="I935" t="str">
            <v>Erik</v>
          </cell>
          <cell r="J935" t="str">
            <v>Striethorst   Erik</v>
          </cell>
          <cell r="K935">
            <v>39980</v>
          </cell>
        </row>
        <row r="936">
          <cell r="D936">
            <v>10036527150</v>
          </cell>
          <cell r="E936" t="str">
            <v>NDS</v>
          </cell>
          <cell r="F936" t="str">
            <v>NDS  10036527150</v>
          </cell>
          <cell r="G936" t="str">
            <v>RCT Hannover II</v>
          </cell>
          <cell r="H936" t="str">
            <v>Strohschänk</v>
          </cell>
          <cell r="I936" t="str">
            <v>Jörg</v>
          </cell>
          <cell r="J936" t="str">
            <v>Strohschänk   Jörg</v>
          </cell>
          <cell r="K936">
            <v>23063</v>
          </cell>
        </row>
        <row r="937">
          <cell r="D937">
            <v>93117</v>
          </cell>
          <cell r="E937" t="str">
            <v>NDS</v>
          </cell>
          <cell r="F937" t="str">
            <v>NDS  93117</v>
          </cell>
          <cell r="G937" t="str">
            <v>RSVL Gifhorn</v>
          </cell>
          <cell r="H937" t="str">
            <v>Strom</v>
          </cell>
          <cell r="I937" t="str">
            <v>Waldemar</v>
          </cell>
          <cell r="J937" t="str">
            <v>Strom   Waldemar</v>
          </cell>
          <cell r="K937">
            <v>33478</v>
          </cell>
        </row>
        <row r="938">
          <cell r="D938">
            <v>95285</v>
          </cell>
          <cell r="E938" t="str">
            <v>NDS</v>
          </cell>
          <cell r="F938" t="str">
            <v>NDS  95285</v>
          </cell>
          <cell r="G938" t="str">
            <v>RVM Bilshausen II</v>
          </cell>
          <cell r="H938" t="str">
            <v>Strüber</v>
          </cell>
          <cell r="I938" t="str">
            <v>Bojan</v>
          </cell>
          <cell r="J938" t="str">
            <v>Strüber   Bojan</v>
          </cell>
          <cell r="K938">
            <v>37373</v>
          </cell>
        </row>
        <row r="939">
          <cell r="D939">
            <v>10036395188</v>
          </cell>
          <cell r="E939" t="str">
            <v>NDS</v>
          </cell>
          <cell r="F939" t="str">
            <v>NDS  10036395188</v>
          </cell>
          <cell r="G939" t="str">
            <v>RVM Bilshausen I</v>
          </cell>
          <cell r="H939" t="str">
            <v>Strüber</v>
          </cell>
          <cell r="I939" t="str">
            <v>Henrik</v>
          </cell>
          <cell r="J939" t="str">
            <v>Strüber   Henrik</v>
          </cell>
          <cell r="K939">
            <v>38568</v>
          </cell>
        </row>
        <row r="940">
          <cell r="D940">
            <v>10135659534</v>
          </cell>
          <cell r="E940" t="str">
            <v>NDS</v>
          </cell>
          <cell r="F940" t="str">
            <v>NDS  10135659534</v>
          </cell>
          <cell r="G940" t="str">
            <v>RVM Bilshausen I U13</v>
          </cell>
          <cell r="H940" t="str">
            <v>Strüber</v>
          </cell>
          <cell r="I940" t="str">
            <v>Jarik</v>
          </cell>
          <cell r="J940" t="str">
            <v>Strüber   Jarik</v>
          </cell>
          <cell r="K940">
            <v>41200</v>
          </cell>
        </row>
        <row r="941">
          <cell r="D941">
            <v>92268</v>
          </cell>
          <cell r="E941" t="str">
            <v>NDS</v>
          </cell>
          <cell r="F941" t="str">
            <v>NDS  92268</v>
          </cell>
          <cell r="G941" t="str">
            <v>RVM Bilshausen III</v>
          </cell>
          <cell r="H941" t="str">
            <v>Strüber</v>
          </cell>
          <cell r="I941" t="str">
            <v>Timo</v>
          </cell>
          <cell r="J941" t="str">
            <v>Strüber   Timo</v>
          </cell>
          <cell r="K941">
            <v>33317</v>
          </cell>
        </row>
        <row r="942">
          <cell r="D942">
            <v>10036204727</v>
          </cell>
          <cell r="E942" t="str">
            <v>NRW</v>
          </cell>
          <cell r="F942" t="str">
            <v>NRW  10036204727</v>
          </cell>
          <cell r="G942" t="str">
            <v>RSC Niedermehnen</v>
          </cell>
          <cell r="H942" t="str">
            <v>Struckmann</v>
          </cell>
          <cell r="I942" t="str">
            <v>Maren</v>
          </cell>
          <cell r="J942" t="str">
            <v>Struckmann   Maren</v>
          </cell>
          <cell r="K942">
            <v>31703</v>
          </cell>
        </row>
        <row r="943">
          <cell r="D943">
            <v>90263</v>
          </cell>
          <cell r="E943" t="str">
            <v>NDS</v>
          </cell>
          <cell r="F943" t="str">
            <v>NDS  90263</v>
          </cell>
          <cell r="G943" t="str">
            <v>RCBG Langenhagen II</v>
          </cell>
          <cell r="H943" t="str">
            <v>Stuckmann</v>
          </cell>
          <cell r="I943" t="str">
            <v>Maike</v>
          </cell>
          <cell r="J943" t="str">
            <v>Stuckmann   Maike</v>
          </cell>
          <cell r="K943">
            <v>27206</v>
          </cell>
        </row>
        <row r="944">
          <cell r="D944">
            <v>10036200380</v>
          </cell>
          <cell r="E944" t="str">
            <v>NRW</v>
          </cell>
          <cell r="F944" t="str">
            <v>NRW  10036200380</v>
          </cell>
          <cell r="G944" t="str">
            <v>RSV Leeden II</v>
          </cell>
          <cell r="H944" t="str">
            <v>Stühmeier</v>
          </cell>
          <cell r="I944" t="str">
            <v>Malik</v>
          </cell>
          <cell r="J944" t="str">
            <v>Stühmeier   Malik</v>
          </cell>
          <cell r="K944">
            <v>39035</v>
          </cell>
        </row>
        <row r="945">
          <cell r="D945">
            <v>95232</v>
          </cell>
          <cell r="E945" t="str">
            <v>NDS</v>
          </cell>
          <cell r="F945" t="str">
            <v>NDS  95232</v>
          </cell>
          <cell r="G945" t="str">
            <v>RTC Hildesheim II</v>
          </cell>
          <cell r="H945" t="str">
            <v>Sudholt</v>
          </cell>
          <cell r="I945" t="str">
            <v>Nils</v>
          </cell>
          <cell r="J945" t="str">
            <v>Sudholt   Nils</v>
          </cell>
          <cell r="K945">
            <v>36752</v>
          </cell>
        </row>
        <row r="946">
          <cell r="D946">
            <v>602254</v>
          </cell>
          <cell r="E946" t="str">
            <v>NRW</v>
          </cell>
          <cell r="F946" t="str">
            <v>NRW  602254</v>
          </cell>
          <cell r="G946" t="str">
            <v>RSC Schiefbahn</v>
          </cell>
          <cell r="H946" t="str">
            <v>Suttrop</v>
          </cell>
          <cell r="I946" t="str">
            <v>Mark</v>
          </cell>
          <cell r="J946" t="str">
            <v>Suttrop   Mark</v>
          </cell>
          <cell r="K946">
            <v>35024</v>
          </cell>
        </row>
        <row r="947">
          <cell r="D947">
            <v>605490</v>
          </cell>
          <cell r="E947" t="str">
            <v>NRW</v>
          </cell>
          <cell r="F947" t="str">
            <v>NRW  605490</v>
          </cell>
          <cell r="G947" t="str">
            <v>RSC Schiefbahn II</v>
          </cell>
          <cell r="H947" t="str">
            <v>Szidat</v>
          </cell>
          <cell r="I947" t="str">
            <v>Göran</v>
          </cell>
          <cell r="J947" t="str">
            <v>Szidat   Göran</v>
          </cell>
          <cell r="K947">
            <v>35176</v>
          </cell>
        </row>
        <row r="948">
          <cell r="D948">
            <v>98003</v>
          </cell>
          <cell r="E948" t="str">
            <v>NDS</v>
          </cell>
          <cell r="F948" t="str">
            <v>NDS  98003</v>
          </cell>
          <cell r="G948" t="str">
            <v>RSVL Gifhorn II</v>
          </cell>
          <cell r="H948" t="str">
            <v>Szidat</v>
          </cell>
          <cell r="I948" t="str">
            <v>Göran</v>
          </cell>
          <cell r="J948" t="str">
            <v>Szidat   Göran</v>
          </cell>
          <cell r="K948">
            <v>35176</v>
          </cell>
        </row>
        <row r="949">
          <cell r="D949">
            <v>93599</v>
          </cell>
          <cell r="E949" t="str">
            <v>NDS</v>
          </cell>
          <cell r="F949" t="str">
            <v>NDS  93599</v>
          </cell>
          <cell r="G949" t="str">
            <v>RV Warfleth I</v>
          </cell>
          <cell r="H949" t="str">
            <v>Taborsky</v>
          </cell>
          <cell r="I949" t="str">
            <v>Frank</v>
          </cell>
          <cell r="J949" t="str">
            <v>Taborsky   Frank</v>
          </cell>
          <cell r="K949">
            <v>26404</v>
          </cell>
        </row>
        <row r="950">
          <cell r="D950">
            <v>95104</v>
          </cell>
          <cell r="E950" t="str">
            <v>NDS</v>
          </cell>
          <cell r="F950" t="str">
            <v>NDS  95104</v>
          </cell>
          <cell r="G950" t="str">
            <v>RV Warfleth I</v>
          </cell>
          <cell r="H950" t="str">
            <v>Taborsky</v>
          </cell>
          <cell r="I950" t="str">
            <v>Joscha</v>
          </cell>
          <cell r="J950" t="str">
            <v>Taborsky   Joscha</v>
          </cell>
          <cell r="K950">
            <v>35681</v>
          </cell>
        </row>
        <row r="951">
          <cell r="D951">
            <v>95106</v>
          </cell>
          <cell r="E951" t="str">
            <v>NDS</v>
          </cell>
          <cell r="F951" t="str">
            <v>NDS  95106</v>
          </cell>
          <cell r="G951" t="str">
            <v>RV Warfleth II  a.K.</v>
          </cell>
          <cell r="H951" t="str">
            <v>Tamminga</v>
          </cell>
          <cell r="I951" t="str">
            <v>Benedict</v>
          </cell>
          <cell r="J951" t="str">
            <v>Tamminga   Benedict</v>
          </cell>
          <cell r="K951">
            <v>33988</v>
          </cell>
        </row>
        <row r="952">
          <cell r="D952">
            <v>90721</v>
          </cell>
          <cell r="E952" t="str">
            <v>NDS</v>
          </cell>
          <cell r="F952" t="str">
            <v>NDS  90721</v>
          </cell>
          <cell r="G952" t="str">
            <v>RTC Hildesheim II</v>
          </cell>
          <cell r="H952" t="str">
            <v>Tamoszus</v>
          </cell>
          <cell r="I952" t="str">
            <v>Bert</v>
          </cell>
          <cell r="J952" t="str">
            <v>Tamoszus   Bert</v>
          </cell>
          <cell r="K952">
            <v>24572</v>
          </cell>
        </row>
        <row r="953">
          <cell r="D953">
            <v>141351</v>
          </cell>
          <cell r="E953" t="str">
            <v>SAH</v>
          </cell>
          <cell r="F953" t="str">
            <v>SAH  141351</v>
          </cell>
          <cell r="G953" t="str">
            <v>Tollwitzer RSV I</v>
          </cell>
          <cell r="H953" t="str">
            <v>Tänzer</v>
          </cell>
          <cell r="I953" t="str">
            <v>Isabell</v>
          </cell>
          <cell r="J953" t="str">
            <v>Tänzer   Isabell</v>
          </cell>
          <cell r="K953">
            <v>32671</v>
          </cell>
        </row>
        <row r="954">
          <cell r="D954">
            <v>214760</v>
          </cell>
          <cell r="E954" t="str">
            <v>RKB</v>
          </cell>
          <cell r="F954" t="str">
            <v>RKB  214760</v>
          </cell>
          <cell r="G954" t="str">
            <v>RSV Frellstedt IV</v>
          </cell>
          <cell r="H954" t="str">
            <v>Taube</v>
          </cell>
          <cell r="I954" t="str">
            <v>Annika</v>
          </cell>
          <cell r="J954" t="str">
            <v>Taube   Annika</v>
          </cell>
          <cell r="K954">
            <v>36527</v>
          </cell>
        </row>
        <row r="955">
          <cell r="D955">
            <v>10049990548</v>
          </cell>
          <cell r="E955" t="str">
            <v>SAH</v>
          </cell>
          <cell r="F955" t="str">
            <v>SAH  10049990548</v>
          </cell>
          <cell r="G955" t="str">
            <v>RC Lostau I</v>
          </cell>
          <cell r="H955" t="str">
            <v>Taubmann</v>
          </cell>
          <cell r="I955" t="str">
            <v>Feophania</v>
          </cell>
          <cell r="J955" t="str">
            <v>Taubmann   Feophania</v>
          </cell>
          <cell r="K955">
            <v>38995</v>
          </cell>
        </row>
        <row r="956">
          <cell r="D956">
            <v>90759</v>
          </cell>
          <cell r="E956" t="str">
            <v>NDS</v>
          </cell>
          <cell r="F956" t="str">
            <v>NDS  90759</v>
          </cell>
          <cell r="G956" t="str">
            <v>RVT Aschendorf IV</v>
          </cell>
          <cell r="H956" t="str">
            <v>Tepper</v>
          </cell>
          <cell r="I956" t="str">
            <v>Michael</v>
          </cell>
          <cell r="J956" t="str">
            <v>Tepper   Michael</v>
          </cell>
          <cell r="K956">
            <v>29136</v>
          </cell>
        </row>
        <row r="957">
          <cell r="D957">
            <v>213919</v>
          </cell>
          <cell r="E957" t="str">
            <v>RKB</v>
          </cell>
          <cell r="F957" t="str">
            <v>RKB  213919</v>
          </cell>
          <cell r="G957" t="str">
            <v>RSV Bramsche V</v>
          </cell>
          <cell r="H957" t="str">
            <v>Ter Maten</v>
          </cell>
          <cell r="I957" t="str">
            <v>Pascal</v>
          </cell>
          <cell r="J957" t="str">
            <v>Ter Maten   Pascal</v>
          </cell>
          <cell r="K957">
            <v>33834</v>
          </cell>
        </row>
        <row r="958">
          <cell r="D958">
            <v>92019</v>
          </cell>
          <cell r="E958" t="str">
            <v>NDS</v>
          </cell>
          <cell r="F958" t="str">
            <v>NDS  92019</v>
          </cell>
          <cell r="G958" t="str">
            <v>RVS Obernfeld J</v>
          </cell>
          <cell r="H958" t="str">
            <v>Teuteberg</v>
          </cell>
          <cell r="I958" t="str">
            <v>Daniel</v>
          </cell>
          <cell r="J958" t="str">
            <v>Teuteberg   Daniel</v>
          </cell>
          <cell r="K958">
            <v>32264</v>
          </cell>
        </row>
        <row r="959">
          <cell r="D959">
            <v>51503</v>
          </cell>
          <cell r="E959" t="str">
            <v>BRE</v>
          </cell>
          <cell r="F959" t="str">
            <v>BRE  51503</v>
          </cell>
          <cell r="G959" t="str">
            <v>RV Schorf-Oberneuland III a.K.</v>
          </cell>
          <cell r="H959" t="str">
            <v>Thäte</v>
          </cell>
          <cell r="I959" t="str">
            <v>Marvin</v>
          </cell>
          <cell r="J959" t="str">
            <v>Thäte   Marvin</v>
          </cell>
          <cell r="K959">
            <v>35265</v>
          </cell>
        </row>
        <row r="960">
          <cell r="D960">
            <v>95103</v>
          </cell>
          <cell r="E960" t="str">
            <v>NDS</v>
          </cell>
          <cell r="F960" t="str">
            <v>NDS  95103</v>
          </cell>
          <cell r="G960" t="str">
            <v>RV Warfleth I</v>
          </cell>
          <cell r="H960" t="str">
            <v>Theel</v>
          </cell>
          <cell r="I960" t="str">
            <v>Gerd</v>
          </cell>
          <cell r="J960" t="str">
            <v>Theel   Gerd</v>
          </cell>
          <cell r="K960">
            <v>35333</v>
          </cell>
        </row>
        <row r="961">
          <cell r="D961">
            <v>43948</v>
          </cell>
          <cell r="E961" t="str">
            <v>BRA</v>
          </cell>
          <cell r="F961" t="str">
            <v>BRA  43948</v>
          </cell>
          <cell r="G961" t="str">
            <v>Ludwigsfelder RC</v>
          </cell>
          <cell r="H961" t="str">
            <v>Thielicke</v>
          </cell>
          <cell r="I961" t="str">
            <v>Lucas </v>
          </cell>
          <cell r="J961" t="str">
            <v>Thielicke   Lucas </v>
          </cell>
          <cell r="K961">
            <v>35605</v>
          </cell>
        </row>
        <row r="962">
          <cell r="D962">
            <v>73922</v>
          </cell>
          <cell r="E962" t="str">
            <v>HES</v>
          </cell>
          <cell r="F962" t="str">
            <v>HES  73922</v>
          </cell>
          <cell r="G962" t="str">
            <v>SKV Mörfelden</v>
          </cell>
          <cell r="H962" t="str">
            <v>Thierolf</v>
          </cell>
          <cell r="I962" t="str">
            <v>Kyra</v>
          </cell>
          <cell r="J962" t="str">
            <v>Thierolf   Kyra</v>
          </cell>
          <cell r="K962">
            <v>33886</v>
          </cell>
        </row>
        <row r="963">
          <cell r="D963">
            <v>90903</v>
          </cell>
          <cell r="E963" t="str">
            <v>NDS</v>
          </cell>
          <cell r="F963" t="str">
            <v>NDS  90903</v>
          </cell>
          <cell r="G963" t="str">
            <v>RVM Göttingen III</v>
          </cell>
          <cell r="H963" t="str">
            <v>Thöle</v>
          </cell>
          <cell r="I963" t="str">
            <v>Heiko</v>
          </cell>
          <cell r="J963" t="str">
            <v>Thöle   Heiko</v>
          </cell>
          <cell r="K963">
            <v>22018</v>
          </cell>
        </row>
        <row r="964">
          <cell r="D964">
            <v>90904</v>
          </cell>
          <cell r="E964" t="str">
            <v>NDS</v>
          </cell>
          <cell r="F964" t="str">
            <v>NDS  90904</v>
          </cell>
          <cell r="G964" t="str">
            <v>RVM Göttingen IV</v>
          </cell>
          <cell r="H964" t="str">
            <v>Thöle</v>
          </cell>
          <cell r="I964" t="str">
            <v>Jörg</v>
          </cell>
          <cell r="J964" t="str">
            <v>Thöle   Jörg</v>
          </cell>
          <cell r="K964">
            <v>22534</v>
          </cell>
        </row>
        <row r="965">
          <cell r="D965">
            <v>90905</v>
          </cell>
          <cell r="E965" t="str">
            <v>NDS</v>
          </cell>
          <cell r="F965" t="str">
            <v>NDS  90905</v>
          </cell>
          <cell r="G965" t="str">
            <v>RVM Göttingen III</v>
          </cell>
          <cell r="H965" t="str">
            <v>Thöle</v>
          </cell>
          <cell r="I965" t="str">
            <v>Uwe</v>
          </cell>
          <cell r="J965" t="str">
            <v>Thöle   Uwe</v>
          </cell>
          <cell r="K965">
            <v>24649</v>
          </cell>
        </row>
        <row r="966">
          <cell r="D966">
            <v>600383</v>
          </cell>
          <cell r="E966" t="str">
            <v>NRW</v>
          </cell>
          <cell r="F966" t="str">
            <v>NRW  600383</v>
          </cell>
          <cell r="G966" t="str">
            <v>RV Methler I</v>
          </cell>
          <cell r="H966" t="str">
            <v>Thomas</v>
          </cell>
          <cell r="I966" t="str">
            <v>Samanta</v>
          </cell>
          <cell r="J966" t="str">
            <v>Thomas   Samanta</v>
          </cell>
          <cell r="K966">
            <v>34160</v>
          </cell>
        </row>
        <row r="967">
          <cell r="D967">
            <v>90722</v>
          </cell>
          <cell r="E967" t="str">
            <v>NDS</v>
          </cell>
          <cell r="F967" t="str">
            <v>NDS  90722</v>
          </cell>
          <cell r="G967" t="str">
            <v>RTC Hildesheim II</v>
          </cell>
          <cell r="H967" t="str">
            <v>Thoms</v>
          </cell>
          <cell r="I967" t="str">
            <v>Dieter</v>
          </cell>
          <cell r="J967" t="str">
            <v>Thoms   Dieter</v>
          </cell>
          <cell r="K967">
            <v>23694</v>
          </cell>
        </row>
        <row r="968">
          <cell r="D968">
            <v>212923</v>
          </cell>
          <cell r="E968" t="str">
            <v>RKB</v>
          </cell>
          <cell r="F968" t="str">
            <v>RKB  212923</v>
          </cell>
          <cell r="G968" t="str">
            <v>RSV Frellstedt I</v>
          </cell>
          <cell r="H968" t="str">
            <v>Thranitz</v>
          </cell>
          <cell r="I968" t="str">
            <v>Jannis</v>
          </cell>
          <cell r="J968" t="str">
            <v>Thranitz   Jannis</v>
          </cell>
          <cell r="K968">
            <v>33524</v>
          </cell>
        </row>
        <row r="969">
          <cell r="D969">
            <v>10043835492</v>
          </cell>
          <cell r="E969" t="str">
            <v>BRE</v>
          </cell>
          <cell r="F969" t="str">
            <v>BRE  10043835492</v>
          </cell>
          <cell r="G969" t="str">
            <v>RVS Oberneuland I</v>
          </cell>
          <cell r="H969" t="str">
            <v>Thranitz</v>
          </cell>
          <cell r="I969" t="str">
            <v>Jörn</v>
          </cell>
          <cell r="J969" t="str">
            <v>Thranitz   Jörn</v>
          </cell>
          <cell r="K969">
            <v>35737</v>
          </cell>
        </row>
        <row r="970">
          <cell r="D970">
            <v>213186</v>
          </cell>
          <cell r="E970" t="str">
            <v>RKB</v>
          </cell>
          <cell r="F970" t="str">
            <v>RKB  213186</v>
          </cell>
          <cell r="G970" t="str">
            <v>RSV Frellstedt II</v>
          </cell>
          <cell r="H970" t="str">
            <v>Thranitz</v>
          </cell>
          <cell r="I970" t="str">
            <v>Julia</v>
          </cell>
          <cell r="J970" t="str">
            <v>Thranitz   Julia</v>
          </cell>
          <cell r="K970">
            <v>34610</v>
          </cell>
        </row>
        <row r="971">
          <cell r="D971">
            <v>93633</v>
          </cell>
          <cell r="E971" t="str">
            <v>NDS</v>
          </cell>
          <cell r="F971" t="str">
            <v>NDS  93633</v>
          </cell>
          <cell r="G971" t="str">
            <v>RVT Aschendorf I</v>
          </cell>
          <cell r="H971" t="str">
            <v>Thrun</v>
          </cell>
          <cell r="I971" t="str">
            <v>Davide</v>
          </cell>
          <cell r="J971" t="str">
            <v>Thrun   Davide</v>
          </cell>
          <cell r="K971">
            <v>34800</v>
          </cell>
        </row>
        <row r="972">
          <cell r="D972">
            <v>600135</v>
          </cell>
          <cell r="E972" t="str">
            <v>NRW</v>
          </cell>
          <cell r="F972" t="str">
            <v>NRW  600135</v>
          </cell>
          <cell r="G972" t="str">
            <v>RSV Schwalbe Oelde I</v>
          </cell>
          <cell r="H972" t="str">
            <v>Tillmann</v>
          </cell>
          <cell r="I972" t="str">
            <v>Timo</v>
          </cell>
          <cell r="J972" t="str">
            <v>Tillmann   Timo</v>
          </cell>
          <cell r="K972">
            <v>33877</v>
          </cell>
        </row>
        <row r="973">
          <cell r="D973">
            <v>93139</v>
          </cell>
          <cell r="E973" t="str">
            <v>NDS</v>
          </cell>
          <cell r="F973" t="str">
            <v>NDS  93139</v>
          </cell>
          <cell r="G973" t="str">
            <v>RVGR Oker II</v>
          </cell>
          <cell r="H973" t="str">
            <v>Timmlau</v>
          </cell>
          <cell r="I973" t="str">
            <v>Julian</v>
          </cell>
          <cell r="J973" t="str">
            <v>Timmlau   Julian</v>
          </cell>
          <cell r="K973">
            <v>32387</v>
          </cell>
        </row>
        <row r="974">
          <cell r="D974">
            <v>10054100621</v>
          </cell>
          <cell r="E974" t="str">
            <v>BRE</v>
          </cell>
          <cell r="F974" t="str">
            <v>BRE  10054100621</v>
          </cell>
          <cell r="G974" t="str">
            <v>RVS Oberneuland</v>
          </cell>
          <cell r="H974" t="str">
            <v>Treiber</v>
          </cell>
          <cell r="I974" t="str">
            <v>Uwe</v>
          </cell>
          <cell r="J974" t="str">
            <v>Treiber   Uwe</v>
          </cell>
          <cell r="K974">
            <v>26669</v>
          </cell>
        </row>
        <row r="975">
          <cell r="D975">
            <v>90738</v>
          </cell>
          <cell r="E975" t="str">
            <v>NDS</v>
          </cell>
          <cell r="F975" t="str">
            <v>NDS  90738</v>
          </cell>
          <cell r="G975" t="str">
            <v>RVGR Oker III</v>
          </cell>
          <cell r="H975" t="str">
            <v>Trenkner</v>
          </cell>
          <cell r="I975" t="str">
            <v>Albert</v>
          </cell>
          <cell r="J975" t="str">
            <v>Trenkner   Albert</v>
          </cell>
          <cell r="K975">
            <v>18597</v>
          </cell>
        </row>
        <row r="976">
          <cell r="D976">
            <v>211228</v>
          </cell>
          <cell r="E976" t="str">
            <v>RKB</v>
          </cell>
          <cell r="F976" t="str">
            <v>RKB  211228</v>
          </cell>
          <cell r="G976" t="str">
            <v>RRC Neuruppin</v>
          </cell>
          <cell r="H976" t="str">
            <v>Trester</v>
          </cell>
          <cell r="I976" t="str">
            <v>Benjamin</v>
          </cell>
          <cell r="J976" t="str">
            <v>Trester   Benjamin</v>
          </cell>
          <cell r="K976">
            <v>30874</v>
          </cell>
        </row>
        <row r="977">
          <cell r="D977">
            <v>10046191885</v>
          </cell>
          <cell r="E977" t="str">
            <v>NDS</v>
          </cell>
          <cell r="F977" t="str">
            <v>NDS  10046191885</v>
          </cell>
          <cell r="G977" t="str">
            <v>RVS Obernfeld I </v>
          </cell>
          <cell r="H977" t="str">
            <v>Truch</v>
          </cell>
          <cell r="I977" t="str">
            <v>Erich</v>
          </cell>
          <cell r="J977" t="str">
            <v>Truch   Erich</v>
          </cell>
          <cell r="K977">
            <v>37925</v>
          </cell>
        </row>
        <row r="978">
          <cell r="D978">
            <v>10090010040</v>
          </cell>
          <cell r="E978" t="str">
            <v>NDS</v>
          </cell>
          <cell r="F978" t="str">
            <v>NDS  10090010040</v>
          </cell>
          <cell r="G978" t="str">
            <v>RVS Obernfeld II</v>
          </cell>
          <cell r="H978" t="str">
            <v>Ude</v>
          </cell>
          <cell r="I978" t="str">
            <v>Alisia</v>
          </cell>
          <cell r="J978" t="str">
            <v>Ude   Alisia</v>
          </cell>
          <cell r="K978">
            <v>40348</v>
          </cell>
        </row>
        <row r="979">
          <cell r="D979">
            <v>95276</v>
          </cell>
          <cell r="E979" t="str">
            <v>NDS</v>
          </cell>
          <cell r="F979" t="str">
            <v>NDS  95276</v>
          </cell>
          <cell r="G979" t="str">
            <v>RVA Rollshausen II</v>
          </cell>
          <cell r="H979" t="str">
            <v>Ude</v>
          </cell>
          <cell r="I979" t="str">
            <v>Dominic</v>
          </cell>
          <cell r="J979" t="str">
            <v>Ude   Dominic</v>
          </cell>
          <cell r="K979">
            <v>36137</v>
          </cell>
        </row>
        <row r="980">
          <cell r="D980">
            <v>98066</v>
          </cell>
          <cell r="E980" t="str">
            <v>NDS</v>
          </cell>
          <cell r="F980" t="str">
            <v>NDS  98066</v>
          </cell>
          <cell r="G980" t="str">
            <v>RVA Rollshausen II a.K.</v>
          </cell>
          <cell r="H980" t="str">
            <v>Ude</v>
          </cell>
          <cell r="I980" t="str">
            <v>Sebastian</v>
          </cell>
          <cell r="J980" t="str">
            <v>Ude   Sebastian</v>
          </cell>
          <cell r="K980">
            <v>36879</v>
          </cell>
        </row>
        <row r="981">
          <cell r="D981">
            <v>10137392703</v>
          </cell>
          <cell r="E981" t="str">
            <v>BRE</v>
          </cell>
          <cell r="F981" t="str">
            <v>BRE  10137392703</v>
          </cell>
          <cell r="G981" t="str">
            <v>Oberneuland I U19</v>
          </cell>
          <cell r="H981" t="str">
            <v>Ueberrück</v>
          </cell>
          <cell r="I981" t="str">
            <v>Marlene</v>
          </cell>
          <cell r="J981" t="str">
            <v>Ueberrück   Marlene</v>
          </cell>
          <cell r="K981">
            <v>39134</v>
          </cell>
        </row>
        <row r="982">
          <cell r="D982">
            <v>10090010022</v>
          </cell>
          <cell r="E982" t="str">
            <v>NRW</v>
          </cell>
          <cell r="F982" t="str">
            <v>NRW  10090010022</v>
          </cell>
          <cell r="G982" t="str">
            <v>RSC Niedermehnen II</v>
          </cell>
          <cell r="H982" t="str">
            <v>Uetrecht</v>
          </cell>
          <cell r="I982" t="str">
            <v>Carina</v>
          </cell>
          <cell r="J982" t="str">
            <v>Uetrecht   Carina</v>
          </cell>
          <cell r="K982">
            <v>39414</v>
          </cell>
        </row>
        <row r="983">
          <cell r="D983">
            <v>10036397313</v>
          </cell>
          <cell r="E983" t="str">
            <v>NDS</v>
          </cell>
          <cell r="F983" t="str">
            <v>NDS  10036397313</v>
          </cell>
          <cell r="G983" t="str">
            <v>RVM Bilshausen VI </v>
          </cell>
          <cell r="H983" t="str">
            <v>Uhde</v>
          </cell>
          <cell r="I983" t="str">
            <v>Lennard</v>
          </cell>
          <cell r="J983" t="str">
            <v>Uhde   Lennard</v>
          </cell>
          <cell r="K983">
            <v>37182</v>
          </cell>
        </row>
        <row r="984">
          <cell r="D984">
            <v>10133430958</v>
          </cell>
          <cell r="E984" t="str">
            <v>NDS</v>
          </cell>
          <cell r="F984" t="str">
            <v>NDS  10133430958</v>
          </cell>
          <cell r="G984" t="str">
            <v>RSVL Gifhorn II</v>
          </cell>
          <cell r="H984" t="str">
            <v>Unger</v>
          </cell>
          <cell r="I984" t="str">
            <v>Colin</v>
          </cell>
          <cell r="J984" t="str">
            <v>Unger   Colin</v>
          </cell>
          <cell r="K984">
            <v>39733</v>
          </cell>
        </row>
        <row r="985">
          <cell r="D985">
            <v>10133430554</v>
          </cell>
          <cell r="E985" t="str">
            <v>NDS</v>
          </cell>
          <cell r="F985" t="str">
            <v>NDS  10133430554</v>
          </cell>
          <cell r="G985" t="str">
            <v>RSVL Gifhorn II</v>
          </cell>
          <cell r="H985" t="str">
            <v>Unger</v>
          </cell>
          <cell r="I985" t="str">
            <v>Marlon</v>
          </cell>
          <cell r="J985" t="str">
            <v>Unger   Marlon</v>
          </cell>
          <cell r="K985">
            <v>39234</v>
          </cell>
        </row>
        <row r="986">
          <cell r="D986">
            <v>603260</v>
          </cell>
          <cell r="E986" t="str">
            <v>RKB</v>
          </cell>
          <cell r="F986" t="str">
            <v>RKB  603260</v>
          </cell>
          <cell r="G986" t="str">
            <v>SG Osterfeld</v>
          </cell>
          <cell r="H986" t="str">
            <v>Unterberg</v>
          </cell>
          <cell r="I986" t="str">
            <v>Ann-Dorothee</v>
          </cell>
          <cell r="J986" t="str">
            <v>Unterberg   Ann-Dorothee</v>
          </cell>
          <cell r="K986">
            <v>34976</v>
          </cell>
        </row>
        <row r="987">
          <cell r="D987">
            <v>91164</v>
          </cell>
          <cell r="E987" t="str">
            <v>NDS</v>
          </cell>
          <cell r="F987" t="str">
            <v>NDS  91164</v>
          </cell>
          <cell r="G987" t="str">
            <v>TSV Barrien I</v>
          </cell>
          <cell r="H987" t="str">
            <v>Urbrock</v>
          </cell>
          <cell r="I987" t="str">
            <v>Michael</v>
          </cell>
          <cell r="J987" t="str">
            <v>Urbrock   Michael</v>
          </cell>
          <cell r="K987">
            <v>21755</v>
          </cell>
        </row>
        <row r="988">
          <cell r="D988">
            <v>215900</v>
          </cell>
          <cell r="E988" t="str">
            <v>RKB</v>
          </cell>
          <cell r="F988" t="str">
            <v>RKB  215900</v>
          </cell>
          <cell r="G988" t="str">
            <v>RSV Halle II</v>
          </cell>
          <cell r="H988" t="str">
            <v>Vauth</v>
          </cell>
          <cell r="I988" t="str">
            <v>Dominik</v>
          </cell>
          <cell r="J988" t="str">
            <v>Vauth   Dominik</v>
          </cell>
          <cell r="K988">
            <v>36161</v>
          </cell>
        </row>
        <row r="989">
          <cell r="D989">
            <v>95102</v>
          </cell>
          <cell r="E989" t="str">
            <v>NDS</v>
          </cell>
          <cell r="F989" t="str">
            <v>NDS 95102</v>
          </cell>
          <cell r="G989" t="str">
            <v>RV Warfleth II</v>
          </cell>
          <cell r="H989" t="str">
            <v>Veit</v>
          </cell>
          <cell r="I989" t="str">
            <v>Ulbrich</v>
          </cell>
          <cell r="J989" t="str">
            <v>Veit   Ulbrich</v>
          </cell>
          <cell r="K989">
            <v>21994</v>
          </cell>
        </row>
        <row r="990">
          <cell r="D990">
            <v>10050486864</v>
          </cell>
          <cell r="E990" t="str">
            <v>NDS</v>
          </cell>
          <cell r="F990" t="str">
            <v>NDS  10050486864</v>
          </cell>
          <cell r="G990" t="str">
            <v>RV Etelsen I</v>
          </cell>
          <cell r="H990" t="str">
            <v>Vesper</v>
          </cell>
          <cell r="I990" t="str">
            <v>Stefan</v>
          </cell>
          <cell r="J990" t="str">
            <v>Vesper   Stefan</v>
          </cell>
          <cell r="K990">
            <v>23440</v>
          </cell>
        </row>
        <row r="991">
          <cell r="D991">
            <v>95576</v>
          </cell>
          <cell r="E991" t="str">
            <v>NDS</v>
          </cell>
          <cell r="F991" t="str">
            <v>NDS  95576</v>
          </cell>
          <cell r="G991" t="str">
            <v>RV Warfleth II</v>
          </cell>
          <cell r="H991" t="str">
            <v>Vesper </v>
          </cell>
          <cell r="I991" t="str">
            <v>Andreas</v>
          </cell>
          <cell r="J991" t="str">
            <v>Vesper    Andreas</v>
          </cell>
          <cell r="K991">
            <v>23460</v>
          </cell>
        </row>
        <row r="992">
          <cell r="D992">
            <v>10051768375</v>
          </cell>
          <cell r="E992" t="str">
            <v>NDS</v>
          </cell>
          <cell r="F992" t="str">
            <v>NDS  10051768375</v>
          </cell>
          <cell r="G992" t="str">
            <v>RSVL Gifhorn III</v>
          </cell>
          <cell r="H992" t="str">
            <v>Vespermann</v>
          </cell>
          <cell r="I992" t="str">
            <v>Henri</v>
          </cell>
          <cell r="J992" t="str">
            <v>Vespermann   Henri</v>
          </cell>
          <cell r="K992">
            <v>35864</v>
          </cell>
        </row>
        <row r="993">
          <cell r="D993">
            <v>605489</v>
          </cell>
          <cell r="E993" t="str">
            <v>NRW</v>
          </cell>
          <cell r="F993" t="str">
            <v>NRW  605489</v>
          </cell>
          <cell r="G993" t="str">
            <v>RSC Schiefbahn II</v>
          </cell>
          <cell r="H993" t="str">
            <v>Vogel</v>
          </cell>
          <cell r="I993" t="str">
            <v>Robin</v>
          </cell>
          <cell r="J993" t="str">
            <v>Vogel   Robin</v>
          </cell>
          <cell r="K993">
            <v>35095</v>
          </cell>
        </row>
        <row r="994">
          <cell r="D994">
            <v>10043820035</v>
          </cell>
          <cell r="E994" t="str">
            <v>RKB</v>
          </cell>
          <cell r="F994" t="str">
            <v>RKB  10043820035</v>
          </cell>
          <cell r="G994" t="str">
            <v>RSV Bramsche III</v>
          </cell>
          <cell r="H994" t="str">
            <v>Vogelsang</v>
          </cell>
          <cell r="I994" t="str">
            <v>Christian</v>
          </cell>
          <cell r="J994" t="str">
            <v>Vogelsang   Christian</v>
          </cell>
          <cell r="K994">
            <v>32866</v>
          </cell>
        </row>
        <row r="995">
          <cell r="D995">
            <v>10043827311</v>
          </cell>
          <cell r="E995" t="str">
            <v>NDS</v>
          </cell>
          <cell r="F995" t="str">
            <v>NDS  10043827311</v>
          </cell>
          <cell r="G995" t="str">
            <v>RVT Aschendorf II</v>
          </cell>
          <cell r="H995" t="str">
            <v>Vogt</v>
          </cell>
          <cell r="I995" t="str">
            <v>Simon</v>
          </cell>
          <cell r="J995" t="str">
            <v>Vogt   Simon</v>
          </cell>
          <cell r="K995">
            <v>35418</v>
          </cell>
        </row>
        <row r="996">
          <cell r="D996">
            <v>10142491970</v>
          </cell>
          <cell r="E996" t="str">
            <v>RKB</v>
          </cell>
          <cell r="F996" t="str">
            <v>RKB  10142491970</v>
          </cell>
          <cell r="G996" t="str">
            <v>RSV Frellstedt I U15</v>
          </cell>
          <cell r="H996" t="str">
            <v>Volkmann</v>
          </cell>
          <cell r="I996" t="str">
            <v>Johanna</v>
          </cell>
          <cell r="J996" t="str">
            <v>Volkmann   Johanna</v>
          </cell>
          <cell r="K996">
            <v>40544</v>
          </cell>
        </row>
        <row r="997">
          <cell r="D997">
            <v>90906</v>
          </cell>
          <cell r="E997" t="str">
            <v>NDS</v>
          </cell>
          <cell r="F997" t="str">
            <v>NDS  90906</v>
          </cell>
          <cell r="G997" t="str">
            <v>RCT Hannover II</v>
          </cell>
          <cell r="H997" t="str">
            <v>Vollbrecht</v>
          </cell>
          <cell r="I997" t="str">
            <v>Michael</v>
          </cell>
          <cell r="J997" t="str">
            <v>Vollbrecht   Michael</v>
          </cell>
          <cell r="K997">
            <v>25272</v>
          </cell>
        </row>
        <row r="998">
          <cell r="D998">
            <v>10036557968</v>
          </cell>
          <cell r="E998" t="str">
            <v>NDS</v>
          </cell>
          <cell r="F998" t="str">
            <v>NDS  10036557968</v>
          </cell>
          <cell r="G998" t="str">
            <v>RCT Hannover III</v>
          </cell>
          <cell r="H998" t="str">
            <v>Vollbrecht</v>
          </cell>
          <cell r="I998" t="str">
            <v>Simon</v>
          </cell>
          <cell r="J998" t="str">
            <v>Vollbrecht   Simon</v>
          </cell>
          <cell r="K998">
            <v>36948</v>
          </cell>
        </row>
        <row r="999">
          <cell r="D999">
            <v>10036557967</v>
          </cell>
          <cell r="E999" t="str">
            <v>NDS</v>
          </cell>
          <cell r="F999" t="str">
            <v>NDS  10036557967</v>
          </cell>
          <cell r="G999" t="str">
            <v>RCT Hannover III</v>
          </cell>
          <cell r="H999" t="str">
            <v>Vollbrecht</v>
          </cell>
          <cell r="I999" t="str">
            <v>Tristan</v>
          </cell>
          <cell r="J999" t="str">
            <v>Vollbrecht   Tristan</v>
          </cell>
          <cell r="K999">
            <v>36948</v>
          </cell>
        </row>
        <row r="1000">
          <cell r="D1000">
            <v>10054091123</v>
          </cell>
          <cell r="E1000" t="str">
            <v>BRE</v>
          </cell>
          <cell r="F1000" t="str">
            <v>BRE  10054091123</v>
          </cell>
          <cell r="G1000" t="str">
            <v>RVS Oberneuland I</v>
          </cell>
          <cell r="H1000" t="str">
            <v>von Dölln</v>
          </cell>
          <cell r="I1000" t="str">
            <v>Kai</v>
          </cell>
          <cell r="J1000" t="str">
            <v>von Dölln   Kai</v>
          </cell>
          <cell r="K1000">
            <v>31454</v>
          </cell>
        </row>
        <row r="1001">
          <cell r="D1001">
            <v>10036400545</v>
          </cell>
          <cell r="E1001" t="str">
            <v>NDS</v>
          </cell>
          <cell r="F1001" t="str">
            <v>NDS  10036400545</v>
          </cell>
          <cell r="G1001" t="str">
            <v>RVS Obernfeld II</v>
          </cell>
          <cell r="H1001" t="str">
            <v>Voß</v>
          </cell>
          <cell r="I1001" t="str">
            <v>Janek</v>
          </cell>
          <cell r="J1001" t="str">
            <v>Voß   Janek</v>
          </cell>
          <cell r="K1001">
            <v>35149</v>
          </cell>
        </row>
        <row r="1002">
          <cell r="D1002">
            <v>10043816395</v>
          </cell>
          <cell r="E1002" t="str">
            <v>NDS</v>
          </cell>
          <cell r="F1002" t="str">
            <v>NDS  10043816395</v>
          </cell>
          <cell r="G1002" t="str">
            <v>RCG Hahndorf I</v>
          </cell>
          <cell r="H1002" t="str">
            <v>Voss</v>
          </cell>
          <cell r="I1002" t="str">
            <v>Jannik</v>
          </cell>
          <cell r="J1002" t="str">
            <v>Voss   Jannik</v>
          </cell>
          <cell r="K1002">
            <v>39325</v>
          </cell>
        </row>
        <row r="1003">
          <cell r="D1003">
            <v>10036392764</v>
          </cell>
          <cell r="E1003" t="str">
            <v>NDS</v>
          </cell>
          <cell r="F1003" t="str">
            <v>NDS  10036392764</v>
          </cell>
          <cell r="G1003" t="str">
            <v>RVM Göttingen II</v>
          </cell>
          <cell r="H1003" t="str">
            <v>Voß</v>
          </cell>
          <cell r="I1003" t="str">
            <v>Julian</v>
          </cell>
          <cell r="J1003" t="str">
            <v>Voß   Julian</v>
          </cell>
          <cell r="K1003">
            <v>35462</v>
          </cell>
        </row>
        <row r="1004">
          <cell r="D1004">
            <v>10073096049</v>
          </cell>
          <cell r="E1004" t="str">
            <v>NDS</v>
          </cell>
          <cell r="F1004" t="str">
            <v>NDS  10073096049</v>
          </cell>
          <cell r="G1004" t="str">
            <v>RVM Göttingen II</v>
          </cell>
          <cell r="H1004" t="str">
            <v>Voß</v>
          </cell>
          <cell r="I1004" t="str">
            <v>Karl-Heinz</v>
          </cell>
          <cell r="J1004" t="str">
            <v>Voß   Karl-Heinz</v>
          </cell>
          <cell r="K1004">
            <v>21254</v>
          </cell>
        </row>
        <row r="1005">
          <cell r="D1005">
            <v>10036400747</v>
          </cell>
          <cell r="E1005" t="str">
            <v>NDS</v>
          </cell>
          <cell r="F1005" t="str">
            <v>NDS  10036400747</v>
          </cell>
          <cell r="G1005" t="str">
            <v>RVS Obernfeld II</v>
          </cell>
          <cell r="H1005" t="str">
            <v>Voß</v>
          </cell>
          <cell r="I1005" t="str">
            <v>Simon</v>
          </cell>
          <cell r="J1005" t="str">
            <v>Voß   Simon</v>
          </cell>
          <cell r="K1005">
            <v>32282</v>
          </cell>
        </row>
        <row r="1006">
          <cell r="D1006">
            <v>90304</v>
          </cell>
          <cell r="E1006" t="str">
            <v>NDS</v>
          </cell>
          <cell r="F1006" t="str">
            <v>NDS  90304</v>
          </cell>
          <cell r="G1006" t="str">
            <v>RCG Hahndorf V</v>
          </cell>
          <cell r="H1006" t="str">
            <v>Waack</v>
          </cell>
          <cell r="I1006" t="str">
            <v>Alexander</v>
          </cell>
          <cell r="J1006" t="str">
            <v>Waack   Alexander</v>
          </cell>
          <cell r="K1006">
            <v>28504</v>
          </cell>
        </row>
        <row r="1007">
          <cell r="D1007">
            <v>90305</v>
          </cell>
          <cell r="E1007" t="str">
            <v>NDS</v>
          </cell>
          <cell r="F1007" t="str">
            <v>NDS  90305</v>
          </cell>
          <cell r="G1007" t="str">
            <v>RCG Hahndorf III</v>
          </cell>
          <cell r="H1007" t="str">
            <v>Waack</v>
          </cell>
          <cell r="I1007" t="str">
            <v>Oliver</v>
          </cell>
          <cell r="J1007" t="str">
            <v>Waack   Oliver</v>
          </cell>
          <cell r="K1007">
            <v>30245</v>
          </cell>
        </row>
        <row r="1008">
          <cell r="D1008">
            <v>10036529473</v>
          </cell>
          <cell r="E1008" t="str">
            <v>NDS</v>
          </cell>
          <cell r="F1008" t="str">
            <v>NDS  10036529473</v>
          </cell>
          <cell r="G1008" t="str">
            <v>RCT Hannover IV</v>
          </cell>
          <cell r="H1008" t="str">
            <v>Wachtel</v>
          </cell>
          <cell r="I1008" t="str">
            <v>Peer-Ole</v>
          </cell>
          <cell r="J1008" t="str">
            <v>Wachtel   Peer-Ole</v>
          </cell>
          <cell r="K1008">
            <v>37831</v>
          </cell>
        </row>
        <row r="1009">
          <cell r="D1009">
            <v>10071999444</v>
          </cell>
          <cell r="E1009" t="str">
            <v>NDS</v>
          </cell>
          <cell r="F1009" t="str">
            <v>NDS  10071999444</v>
          </cell>
          <cell r="G1009" t="str">
            <v>RVW Gieboldehausen I</v>
          </cell>
          <cell r="H1009" t="str">
            <v>Wagner</v>
          </cell>
          <cell r="I1009" t="str">
            <v>Damian</v>
          </cell>
          <cell r="J1009" t="str">
            <v>Wagner   Damian</v>
          </cell>
          <cell r="K1009">
            <v>38854</v>
          </cell>
        </row>
        <row r="1010">
          <cell r="D1010">
            <v>10054110220</v>
          </cell>
          <cell r="E1010" t="str">
            <v>RKB</v>
          </cell>
          <cell r="F1010" t="str">
            <v>RKB  10054110220</v>
          </cell>
          <cell r="G1010" t="str">
            <v>RSV Halle II</v>
          </cell>
          <cell r="H1010" t="str">
            <v>Wagner</v>
          </cell>
          <cell r="I1010" t="str">
            <v>Jana</v>
          </cell>
          <cell r="J1010" t="str">
            <v>Wagner   Jana</v>
          </cell>
          <cell r="K1010">
            <v>39240</v>
          </cell>
        </row>
        <row r="1011">
          <cell r="D1011">
            <v>95784</v>
          </cell>
          <cell r="E1011" t="str">
            <v>NDS</v>
          </cell>
          <cell r="F1011" t="str">
            <v>NDS  95784</v>
          </cell>
          <cell r="G1011" t="str">
            <v>RSVL Gifhorn II U13</v>
          </cell>
          <cell r="H1011" t="str">
            <v>Waldecker</v>
          </cell>
          <cell r="I1011" t="str">
            <v>Jan-Dirk</v>
          </cell>
          <cell r="J1011" t="str">
            <v>Waldecker   Jan-Dirk</v>
          </cell>
          <cell r="K1011">
            <v>37908</v>
          </cell>
        </row>
        <row r="1012">
          <cell r="D1012">
            <v>210839</v>
          </cell>
          <cell r="E1012" t="str">
            <v>RKB</v>
          </cell>
          <cell r="F1012" t="str">
            <v>RKB  210839</v>
          </cell>
          <cell r="G1012" t="str">
            <v>RSV Frellstedt IV</v>
          </cell>
          <cell r="H1012" t="str">
            <v>Walther</v>
          </cell>
          <cell r="I1012" t="str">
            <v>Torsten</v>
          </cell>
          <cell r="J1012" t="str">
            <v>Walther   Torsten</v>
          </cell>
          <cell r="K1012">
            <v>31252</v>
          </cell>
        </row>
        <row r="1013">
          <cell r="D1013">
            <v>10102538175</v>
          </cell>
          <cell r="E1013" t="str">
            <v>NDS</v>
          </cell>
          <cell r="F1013" t="str">
            <v>NDS  10102538175</v>
          </cell>
          <cell r="G1013" t="str">
            <v>TSV Barrien</v>
          </cell>
          <cell r="H1013" t="str">
            <v>Wandzik</v>
          </cell>
          <cell r="I1013" t="str">
            <v>Celina</v>
          </cell>
          <cell r="J1013" t="str">
            <v>Wandzik   Celina</v>
          </cell>
          <cell r="K1013">
            <v>37251</v>
          </cell>
        </row>
        <row r="1014">
          <cell r="D1014">
            <v>10090010021</v>
          </cell>
          <cell r="E1014" t="str">
            <v>NRW</v>
          </cell>
          <cell r="F1014" t="str">
            <v>NRW  10090010021</v>
          </cell>
          <cell r="G1014" t="str">
            <v>RSC Niedermehnen II</v>
          </cell>
          <cell r="H1014" t="str">
            <v>Warkentin</v>
          </cell>
          <cell r="I1014" t="str">
            <v>Celina</v>
          </cell>
          <cell r="J1014" t="str">
            <v>Warkentin   Celina</v>
          </cell>
          <cell r="K1014">
            <v>38935</v>
          </cell>
        </row>
        <row r="1015">
          <cell r="D1015">
            <v>10084244480</v>
          </cell>
          <cell r="E1015" t="str">
            <v>NDS</v>
          </cell>
          <cell r="F1015" t="str">
            <v>NDS  10084244480</v>
          </cell>
          <cell r="G1015" t="str">
            <v>RV Etelsen I</v>
          </cell>
          <cell r="H1015" t="str">
            <v>Warmbold</v>
          </cell>
          <cell r="I1015" t="str">
            <v>Dominik</v>
          </cell>
          <cell r="J1015" t="str">
            <v>Warmbold   Dominik</v>
          </cell>
          <cell r="K1015">
            <v>38934</v>
          </cell>
        </row>
        <row r="1016">
          <cell r="D1016">
            <v>10090010029</v>
          </cell>
          <cell r="E1016" t="str">
            <v>NDS</v>
          </cell>
          <cell r="F1016" t="str">
            <v>NDS  10090010029</v>
          </cell>
          <cell r="G1016" t="str">
            <v>SG Etelsen / Hannover</v>
          </cell>
          <cell r="H1016" t="str">
            <v>Warmbold</v>
          </cell>
          <cell r="I1016" t="str">
            <v>Lasse</v>
          </cell>
          <cell r="J1016" t="str">
            <v>Warmbold   Lasse</v>
          </cell>
          <cell r="K1016">
            <v>40239</v>
          </cell>
        </row>
        <row r="1017">
          <cell r="D1017">
            <v>90260</v>
          </cell>
          <cell r="E1017" t="str">
            <v>NDS</v>
          </cell>
          <cell r="F1017" t="str">
            <v>NDS  90260</v>
          </cell>
          <cell r="G1017" t="str">
            <v>RCBG Langenhagen I</v>
          </cell>
          <cell r="H1017" t="str">
            <v>Warnemann</v>
          </cell>
          <cell r="I1017" t="str">
            <v>Sandra-Lea</v>
          </cell>
          <cell r="J1017" t="str">
            <v>Warnemann   Sandra-Lea</v>
          </cell>
          <cell r="K1017">
            <v>27080</v>
          </cell>
        </row>
        <row r="1018">
          <cell r="D1018">
            <v>93167</v>
          </cell>
          <cell r="E1018" t="str">
            <v>NDS</v>
          </cell>
          <cell r="F1018" t="str">
            <v>NDS  93167</v>
          </cell>
          <cell r="G1018" t="str">
            <v>RV Etelsen III</v>
          </cell>
          <cell r="H1018" t="str">
            <v>Waschwill</v>
          </cell>
          <cell r="I1018" t="str">
            <v>Julia</v>
          </cell>
          <cell r="J1018" t="str">
            <v>Waschwill   Julia</v>
          </cell>
          <cell r="K1018">
            <v>32896</v>
          </cell>
        </row>
        <row r="1019">
          <cell r="D1019">
            <v>708962</v>
          </cell>
          <cell r="E1019" t="str">
            <v>NDS</v>
          </cell>
          <cell r="F1019" t="str">
            <v>NDS  708962</v>
          </cell>
          <cell r="G1019" t="str">
            <v>RV Etelsen I</v>
          </cell>
          <cell r="H1019" t="str">
            <v>Waschwill</v>
          </cell>
          <cell r="I1019" t="str">
            <v>Viola</v>
          </cell>
          <cell r="J1019" t="str">
            <v>Waschwill   Viola</v>
          </cell>
          <cell r="K1019">
            <v>33556</v>
          </cell>
        </row>
        <row r="1020">
          <cell r="D1020">
            <v>98067</v>
          </cell>
          <cell r="E1020" t="str">
            <v>NDS</v>
          </cell>
          <cell r="F1020" t="str">
            <v>NDS  98067</v>
          </cell>
          <cell r="G1020" t="str">
            <v>RVA Rollshausen II a.K.</v>
          </cell>
          <cell r="H1020" t="str">
            <v>Weber</v>
          </cell>
          <cell r="I1020" t="str">
            <v>Lilly</v>
          </cell>
          <cell r="J1020" t="str">
            <v>Weber   Lilly</v>
          </cell>
          <cell r="K1020">
            <v>37107</v>
          </cell>
        </row>
        <row r="1021">
          <cell r="D1021">
            <v>98148</v>
          </cell>
          <cell r="E1021" t="str">
            <v>NDS</v>
          </cell>
          <cell r="F1021" t="str">
            <v>NDS  98148</v>
          </cell>
          <cell r="G1021" t="str">
            <v>RVT Aschendorf</v>
          </cell>
          <cell r="H1021" t="str">
            <v>Weber</v>
          </cell>
          <cell r="I1021" t="str">
            <v>Marco</v>
          </cell>
          <cell r="J1021" t="str">
            <v>Weber   Marco</v>
          </cell>
          <cell r="K1021">
            <v>34651</v>
          </cell>
        </row>
        <row r="1022">
          <cell r="D1022">
            <v>600990</v>
          </cell>
          <cell r="E1022" t="str">
            <v>RKB</v>
          </cell>
          <cell r="F1022" t="str">
            <v>NRW 600990</v>
          </cell>
          <cell r="G1022" t="str">
            <v>RV Baesweiler I</v>
          </cell>
          <cell r="H1022" t="str">
            <v>Weber</v>
          </cell>
          <cell r="I1022" t="str">
            <v>Marvin</v>
          </cell>
          <cell r="J1022" t="str">
            <v>Weber   Marvin</v>
          </cell>
          <cell r="K1022">
            <v>33051</v>
          </cell>
        </row>
        <row r="1023">
          <cell r="D1023">
            <v>93428</v>
          </cell>
          <cell r="E1023" t="str">
            <v>NDS</v>
          </cell>
          <cell r="F1023" t="str">
            <v>NDS  93428</v>
          </cell>
          <cell r="G1023" t="str">
            <v>RVM Bilshausen II</v>
          </cell>
          <cell r="H1023" t="str">
            <v>Weber</v>
          </cell>
          <cell r="I1023" t="str">
            <v>Wolfgang</v>
          </cell>
          <cell r="J1023" t="str">
            <v>Weber   Wolfgang</v>
          </cell>
          <cell r="K1023">
            <v>24849</v>
          </cell>
        </row>
        <row r="1024">
          <cell r="D1024">
            <v>213943</v>
          </cell>
          <cell r="E1024" t="str">
            <v>RKB</v>
          </cell>
          <cell r="F1024" t="str">
            <v>RKB  213943</v>
          </cell>
          <cell r="G1024" t="str">
            <v>SC Woltringhausen II</v>
          </cell>
          <cell r="H1024" t="str">
            <v>Wege</v>
          </cell>
          <cell r="I1024" t="str">
            <v>Sabrina</v>
          </cell>
          <cell r="J1024" t="str">
            <v>Wege   Sabrina</v>
          </cell>
          <cell r="K1024">
            <v>34972</v>
          </cell>
        </row>
        <row r="1025">
          <cell r="D1025">
            <v>210899</v>
          </cell>
          <cell r="E1025" t="str">
            <v>RKB</v>
          </cell>
          <cell r="F1025" t="str">
            <v>RKB  210899</v>
          </cell>
          <cell r="G1025" t="str">
            <v>RSV Halle III</v>
          </cell>
          <cell r="H1025" t="str">
            <v>Wehmer</v>
          </cell>
          <cell r="I1025" t="str">
            <v>Ann-Catrin</v>
          </cell>
          <cell r="J1025" t="str">
            <v>Wehmer   Ann-Catrin</v>
          </cell>
          <cell r="K1025">
            <v>32196</v>
          </cell>
        </row>
        <row r="1026">
          <cell r="D1026">
            <v>210900</v>
          </cell>
          <cell r="E1026" t="str">
            <v>RKB</v>
          </cell>
          <cell r="F1026" t="str">
            <v>RKB  210900</v>
          </cell>
          <cell r="G1026" t="str">
            <v>RSV Halle III</v>
          </cell>
          <cell r="H1026" t="str">
            <v>Wehmer</v>
          </cell>
          <cell r="I1026" t="str">
            <v>Lothar</v>
          </cell>
          <cell r="J1026" t="str">
            <v>Wehmer   Lothar</v>
          </cell>
          <cell r="K1026">
            <v>21389</v>
          </cell>
        </row>
        <row r="1027">
          <cell r="D1027">
            <v>212409</v>
          </cell>
          <cell r="E1027" t="str">
            <v>RKB</v>
          </cell>
          <cell r="F1027" t="str">
            <v>RKB  212409</v>
          </cell>
          <cell r="G1027" t="str">
            <v>RSV Halle II</v>
          </cell>
          <cell r="H1027" t="str">
            <v>Wehmer</v>
          </cell>
          <cell r="I1027" t="str">
            <v>Yara</v>
          </cell>
          <cell r="J1027" t="str">
            <v>Wehmer   Yara</v>
          </cell>
          <cell r="K1027">
            <v>33576</v>
          </cell>
        </row>
        <row r="1028">
          <cell r="D1028">
            <v>142035</v>
          </cell>
          <cell r="E1028" t="str">
            <v>SAH</v>
          </cell>
          <cell r="F1028" t="str">
            <v>SAH  142035</v>
          </cell>
          <cell r="G1028" t="str">
            <v>HSV Colbitz</v>
          </cell>
          <cell r="H1028" t="str">
            <v>Weidemann</v>
          </cell>
          <cell r="I1028" t="str">
            <v>Laura</v>
          </cell>
          <cell r="J1028" t="str">
            <v>Weidemann   Laura</v>
          </cell>
          <cell r="K1028">
            <v>35452</v>
          </cell>
        </row>
        <row r="1029">
          <cell r="D1029">
            <v>10036540486</v>
          </cell>
          <cell r="E1029" t="str">
            <v>HES</v>
          </cell>
          <cell r="F1029" t="str">
            <v>HES  10036540486</v>
          </cell>
          <cell r="G1029" t="str">
            <v>RSV Krofdorf</v>
          </cell>
          <cell r="H1029" t="str">
            <v>Weigand</v>
          </cell>
          <cell r="I1029" t="str">
            <v>Ben   </v>
          </cell>
          <cell r="J1029" t="str">
            <v>Weigand   Ben   </v>
          </cell>
          <cell r="K1029">
            <v>38302</v>
          </cell>
        </row>
        <row r="1030">
          <cell r="D1030">
            <v>213272</v>
          </cell>
          <cell r="E1030" t="str">
            <v>RKB</v>
          </cell>
          <cell r="F1030" t="str">
            <v>RKB  213272</v>
          </cell>
          <cell r="G1030" t="str">
            <v>SC Woltringhausen II</v>
          </cell>
          <cell r="H1030" t="str">
            <v>Weigelt</v>
          </cell>
          <cell r="I1030" t="str">
            <v>Dominique</v>
          </cell>
          <cell r="J1030" t="str">
            <v>Weigelt   Dominique</v>
          </cell>
          <cell r="K1030">
            <v>32960</v>
          </cell>
        </row>
        <row r="1031">
          <cell r="D1031">
            <v>212910</v>
          </cell>
          <cell r="E1031" t="str">
            <v>RKB</v>
          </cell>
          <cell r="F1031" t="str">
            <v>RKB  212910</v>
          </cell>
          <cell r="G1031" t="str">
            <v>SC Woltringhausen I</v>
          </cell>
          <cell r="H1031" t="str">
            <v>Weigelt</v>
          </cell>
          <cell r="I1031" t="str">
            <v>Vanessa</v>
          </cell>
          <cell r="J1031" t="str">
            <v>Weigelt   Vanessa</v>
          </cell>
          <cell r="K1031">
            <v>32322</v>
          </cell>
        </row>
        <row r="1032">
          <cell r="D1032">
            <v>10086988671</v>
          </cell>
          <cell r="E1032" t="str">
            <v>RKB</v>
          </cell>
          <cell r="F1032" t="str">
            <v>RKB  10086988671</v>
          </cell>
          <cell r="G1032" t="str">
            <v>RSV Frellstedt II</v>
          </cell>
          <cell r="H1032" t="str">
            <v>Weigold</v>
          </cell>
          <cell r="I1032" t="str">
            <v>Jolie</v>
          </cell>
          <cell r="J1032" t="str">
            <v>Weigold   Jolie</v>
          </cell>
          <cell r="K1032">
            <v>39771</v>
          </cell>
        </row>
        <row r="1033">
          <cell r="D1033">
            <v>10124999436</v>
          </cell>
          <cell r="E1033" t="str">
            <v>SAH</v>
          </cell>
          <cell r="F1033" t="str">
            <v>SAH  10124999436</v>
          </cell>
          <cell r="G1033" t="str">
            <v>Reideburger SV II</v>
          </cell>
          <cell r="H1033" t="str">
            <v>Weinhold</v>
          </cell>
          <cell r="I1033" t="str">
            <v>Toni</v>
          </cell>
          <cell r="J1033" t="str">
            <v>Weinhold   Toni</v>
          </cell>
          <cell r="K1033">
            <v>41014</v>
          </cell>
        </row>
        <row r="1034">
          <cell r="D1034">
            <v>10086784062</v>
          </cell>
          <cell r="E1034" t="str">
            <v>NDS</v>
          </cell>
          <cell r="F1034" t="str">
            <v>NDS  10086784062</v>
          </cell>
          <cell r="G1034" t="str">
            <v>RVS Obernfeld II U17</v>
          </cell>
          <cell r="H1034" t="str">
            <v>Weiß</v>
          </cell>
          <cell r="I1034" t="str">
            <v>Hagen</v>
          </cell>
          <cell r="J1034" t="str">
            <v>Weiß   Hagen</v>
          </cell>
          <cell r="K1034">
            <v>39579</v>
          </cell>
        </row>
        <row r="1035">
          <cell r="D1035">
            <v>10090010019</v>
          </cell>
          <cell r="E1035" t="str">
            <v>NDS</v>
          </cell>
          <cell r="F1035" t="str">
            <v>NDS  10090010019</v>
          </cell>
          <cell r="G1035" t="str">
            <v>RVS Obernfeld I U15</v>
          </cell>
          <cell r="H1035" t="str">
            <v>Weiß</v>
          </cell>
          <cell r="I1035" t="str">
            <v>Henning</v>
          </cell>
          <cell r="J1035" t="str">
            <v>Weiß   Henning</v>
          </cell>
          <cell r="K1035">
            <v>40551</v>
          </cell>
        </row>
        <row r="1036">
          <cell r="D1036">
            <v>10046116006</v>
          </cell>
          <cell r="E1036" t="str">
            <v>HES</v>
          </cell>
          <cell r="F1036" t="str">
            <v>HES  10046116006</v>
          </cell>
          <cell r="G1036" t="str">
            <v>SV Eberstadt</v>
          </cell>
          <cell r="H1036" t="str">
            <v>Weiße</v>
          </cell>
          <cell r="I1036" t="str">
            <v>Frederik</v>
          </cell>
          <cell r="J1036" t="str">
            <v>Weiße   Frederik</v>
          </cell>
          <cell r="K1036">
            <v>38485</v>
          </cell>
        </row>
        <row r="1037">
          <cell r="D1037">
            <v>44735</v>
          </cell>
          <cell r="E1037" t="str">
            <v>BRA</v>
          </cell>
          <cell r="F1037" t="str">
            <v>BRA  44735</v>
          </cell>
          <cell r="G1037" t="str">
            <v>Ludwigsfelder SC</v>
          </cell>
          <cell r="H1037" t="str">
            <v>Weissenborn</v>
          </cell>
          <cell r="I1037" t="str">
            <v>Nicolas</v>
          </cell>
          <cell r="J1037" t="str">
            <v>Weissenborn   Nicolas</v>
          </cell>
          <cell r="K1037">
            <v>37562</v>
          </cell>
        </row>
        <row r="1038">
          <cell r="D1038">
            <v>10050472922</v>
          </cell>
          <cell r="E1038" t="str">
            <v>RKB</v>
          </cell>
          <cell r="F1038" t="str">
            <v>RKB  10050472922</v>
          </cell>
          <cell r="G1038" t="str">
            <v>RSV Halle I</v>
          </cell>
          <cell r="H1038" t="str">
            <v>Weking</v>
          </cell>
          <cell r="I1038" t="str">
            <v>Celina</v>
          </cell>
          <cell r="J1038" t="str">
            <v>Weking   Celina</v>
          </cell>
          <cell r="K1038">
            <v>39534</v>
          </cell>
        </row>
        <row r="1039">
          <cell r="D1039">
            <v>212909</v>
          </cell>
          <cell r="E1039" t="str">
            <v>RKB</v>
          </cell>
          <cell r="F1039" t="str">
            <v>RKB  212909</v>
          </cell>
          <cell r="G1039" t="str">
            <v>SC Woltringhausen I</v>
          </cell>
          <cell r="H1039" t="str">
            <v>Weking</v>
          </cell>
          <cell r="I1039" t="str">
            <v>Christina</v>
          </cell>
          <cell r="J1039" t="str">
            <v>Weking   Christina</v>
          </cell>
          <cell r="K1039">
            <v>29871</v>
          </cell>
        </row>
        <row r="1040">
          <cell r="D1040">
            <v>10113689842</v>
          </cell>
          <cell r="E1040" t="str">
            <v>RKB</v>
          </cell>
          <cell r="F1040" t="str">
            <v>RKB  10113689842</v>
          </cell>
          <cell r="G1040" t="str">
            <v>RSV Halle I U13</v>
          </cell>
          <cell r="H1040" t="str">
            <v>Weking</v>
          </cell>
          <cell r="I1040" t="str">
            <v>Haley</v>
          </cell>
          <cell r="J1040" t="str">
            <v>Weking   Haley</v>
          </cell>
          <cell r="K1040">
            <v>41164</v>
          </cell>
        </row>
        <row r="1041">
          <cell r="D1041">
            <v>10054093648</v>
          </cell>
          <cell r="E1041" t="str">
            <v>RKB</v>
          </cell>
          <cell r="F1041" t="str">
            <v>RKB  10054093648</v>
          </cell>
          <cell r="G1041" t="str">
            <v>RSV Halle I</v>
          </cell>
          <cell r="H1041" t="str">
            <v>Weking</v>
          </cell>
          <cell r="I1041" t="str">
            <v>Zoe Josefine Elaine</v>
          </cell>
          <cell r="J1041" t="str">
            <v>Weking   Zoe Josefine Elaine</v>
          </cell>
          <cell r="K1041">
            <v>38298</v>
          </cell>
        </row>
        <row r="1042">
          <cell r="D1042">
            <v>214303</v>
          </cell>
          <cell r="E1042" t="str">
            <v>RKB</v>
          </cell>
          <cell r="F1042" t="str">
            <v>RKB  214303</v>
          </cell>
          <cell r="G1042" t="str">
            <v>RSV Frellstedt II</v>
          </cell>
          <cell r="H1042" t="str">
            <v>Welge</v>
          </cell>
          <cell r="I1042" t="str">
            <v>Neela</v>
          </cell>
          <cell r="J1042" t="str">
            <v>Welge   Neela</v>
          </cell>
          <cell r="K1042">
            <v>35965</v>
          </cell>
        </row>
        <row r="1043">
          <cell r="D1043">
            <v>10072000050</v>
          </cell>
          <cell r="E1043" t="str">
            <v>NDS</v>
          </cell>
          <cell r="F1043" t="str">
            <v>NDS  10072000050</v>
          </cell>
          <cell r="G1043" t="str">
            <v>RVM Bilshausen I</v>
          </cell>
          <cell r="H1043" t="str">
            <v>Wendland</v>
          </cell>
          <cell r="I1043" t="str">
            <v>Wilm</v>
          </cell>
          <cell r="J1043" t="str">
            <v>Wendland   Wilm</v>
          </cell>
          <cell r="K1043">
            <v>39449</v>
          </cell>
        </row>
        <row r="1044">
          <cell r="D1044">
            <v>10036202909</v>
          </cell>
          <cell r="E1044" t="str">
            <v>NRW</v>
          </cell>
          <cell r="F1044" t="str">
            <v>NRW  10036202909</v>
          </cell>
          <cell r="G1044" t="str">
            <v>RSC Niedermehnen I</v>
          </cell>
          <cell r="H1044" t="str">
            <v>Wenzel</v>
          </cell>
          <cell r="I1044" t="str">
            <v>Merle</v>
          </cell>
          <cell r="J1044" t="str">
            <v>Wenzel   Merle</v>
          </cell>
          <cell r="K1044">
            <v>39292</v>
          </cell>
        </row>
        <row r="1045">
          <cell r="D1045">
            <v>604599</v>
          </cell>
          <cell r="E1045" t="str">
            <v>NRW</v>
          </cell>
          <cell r="F1045" t="str">
            <v>NRW  604599</v>
          </cell>
          <cell r="G1045" t="str">
            <v>RSC Niedermehnen I</v>
          </cell>
          <cell r="H1045" t="str">
            <v>Wenzel</v>
          </cell>
          <cell r="I1045" t="str">
            <v>Nils</v>
          </cell>
          <cell r="J1045" t="str">
            <v>Wenzel   Nils</v>
          </cell>
          <cell r="K1045">
            <v>38354</v>
          </cell>
        </row>
        <row r="1046">
          <cell r="D1046">
            <v>99004</v>
          </cell>
          <cell r="E1046" t="str">
            <v>NDS</v>
          </cell>
          <cell r="F1046" t="str">
            <v>NDS  99004</v>
          </cell>
          <cell r="G1046" t="str">
            <v>Etelsen I</v>
          </cell>
          <cell r="H1046" t="str">
            <v>Werk</v>
          </cell>
          <cell r="I1046" t="str">
            <v>Kevin</v>
          </cell>
          <cell r="J1046" t="str">
            <v>Werk   Kevin</v>
          </cell>
          <cell r="K1046">
            <v>37006</v>
          </cell>
        </row>
        <row r="1047">
          <cell r="D1047">
            <v>215064</v>
          </cell>
          <cell r="E1047" t="str">
            <v>RKB</v>
          </cell>
          <cell r="F1047" t="str">
            <v>RKB  215064</v>
          </cell>
          <cell r="G1047" t="str">
            <v>RSV Halle II</v>
          </cell>
          <cell r="H1047" t="str">
            <v>Wesling</v>
          </cell>
          <cell r="I1047" t="str">
            <v>Kevin</v>
          </cell>
          <cell r="J1047" t="str">
            <v>Wesling   Kevin</v>
          </cell>
          <cell r="K1047">
            <v>35327</v>
          </cell>
        </row>
        <row r="1048">
          <cell r="D1048">
            <v>10046164809</v>
          </cell>
          <cell r="E1048" t="str">
            <v>BRE</v>
          </cell>
          <cell r="F1048" t="str">
            <v>BRE  10046164809</v>
          </cell>
          <cell r="G1048" t="str">
            <v>RVS Oberneuland I</v>
          </cell>
          <cell r="H1048" t="str">
            <v>Weßel</v>
          </cell>
          <cell r="I1048" t="str">
            <v>Kai</v>
          </cell>
          <cell r="J1048" t="str">
            <v>Weßel   Kai</v>
          </cell>
          <cell r="K1048">
            <v>34113</v>
          </cell>
        </row>
        <row r="1049">
          <cell r="D1049">
            <v>10049153722</v>
          </cell>
          <cell r="E1049" t="str">
            <v>BRE</v>
          </cell>
          <cell r="F1049" t="str">
            <v>BRE  10049153722</v>
          </cell>
          <cell r="G1049" t="str">
            <v>RVS Oberneuland </v>
          </cell>
          <cell r="H1049" t="str">
            <v>Weßel</v>
          </cell>
          <cell r="I1049" t="str">
            <v>Mark</v>
          </cell>
          <cell r="J1049" t="str">
            <v>Weßel   Mark</v>
          </cell>
          <cell r="K1049">
            <v>35847</v>
          </cell>
        </row>
        <row r="1050">
          <cell r="D1050">
            <v>10049151601</v>
          </cell>
          <cell r="E1050" t="str">
            <v>BRE</v>
          </cell>
          <cell r="F1050" t="str">
            <v>BRE  10049151601</v>
          </cell>
          <cell r="G1050" t="str">
            <v>RVS Oberneuland II</v>
          </cell>
          <cell r="H1050" t="str">
            <v>Weßel</v>
          </cell>
          <cell r="I1050" t="str">
            <v>Thomas</v>
          </cell>
          <cell r="J1050" t="str">
            <v>Weßel   Thomas</v>
          </cell>
          <cell r="K1050">
            <v>22341</v>
          </cell>
        </row>
        <row r="1051">
          <cell r="D1051">
            <v>216357</v>
          </cell>
          <cell r="E1051" t="str">
            <v>RKB</v>
          </cell>
          <cell r="F1051" t="str">
            <v>RKB  216357</v>
          </cell>
          <cell r="G1051" t="str">
            <v>RSV Halle II</v>
          </cell>
          <cell r="H1051" t="str">
            <v>Wessler</v>
          </cell>
          <cell r="I1051" t="str">
            <v>Eik</v>
          </cell>
          <cell r="J1051" t="str">
            <v>Wessler   Eik</v>
          </cell>
          <cell r="K1051">
            <v>24890</v>
          </cell>
        </row>
        <row r="1052">
          <cell r="D1052">
            <v>212824</v>
          </cell>
          <cell r="E1052" t="str">
            <v>RKB</v>
          </cell>
          <cell r="F1052" t="str">
            <v>RKB  212824</v>
          </cell>
          <cell r="G1052" t="str">
            <v>SC Woltringhausen II</v>
          </cell>
          <cell r="H1052" t="str">
            <v>Weßling</v>
          </cell>
          <cell r="I1052" t="str">
            <v>Anne</v>
          </cell>
          <cell r="J1052" t="str">
            <v>Weßling   Anne</v>
          </cell>
          <cell r="K1052">
            <v>34100</v>
          </cell>
        </row>
        <row r="1053">
          <cell r="D1053">
            <v>10090010032</v>
          </cell>
          <cell r="E1053" t="str">
            <v>NDS</v>
          </cell>
          <cell r="F1053" t="str">
            <v>NDS  10090010032</v>
          </cell>
          <cell r="G1053" t="str">
            <v>RV Etelsen II</v>
          </cell>
          <cell r="H1053" t="str">
            <v>Westermann</v>
          </cell>
          <cell r="I1053" t="str">
            <v>Luka</v>
          </cell>
          <cell r="J1053" t="str">
            <v>Westermann   Luka</v>
          </cell>
          <cell r="K1053">
            <v>40150</v>
          </cell>
        </row>
        <row r="1054">
          <cell r="D1054">
            <v>10064866712</v>
          </cell>
          <cell r="E1054" t="str">
            <v>NRW</v>
          </cell>
          <cell r="F1054" t="str">
            <v>NRW  10064866712</v>
          </cell>
          <cell r="G1054" t="str">
            <v>RSV Leeden I</v>
          </cell>
          <cell r="H1054" t="str">
            <v>Westphal</v>
          </cell>
          <cell r="I1054" t="str">
            <v>Pascal</v>
          </cell>
          <cell r="J1054" t="str">
            <v>Westphal   Pascal</v>
          </cell>
          <cell r="K1054">
            <v>39917</v>
          </cell>
        </row>
        <row r="1055">
          <cell r="D1055">
            <v>95292</v>
          </cell>
          <cell r="E1055" t="str">
            <v>NDS</v>
          </cell>
          <cell r="F1055" t="str">
            <v>NDS  95292</v>
          </cell>
          <cell r="G1055" t="str">
            <v>RCG Hahndorf II</v>
          </cell>
          <cell r="H1055" t="str">
            <v>Wiechens</v>
          </cell>
          <cell r="I1055" t="str">
            <v>Finn</v>
          </cell>
          <cell r="J1055" t="str">
            <v>Wiechens   Finn</v>
          </cell>
          <cell r="K1055">
            <v>36436</v>
          </cell>
        </row>
        <row r="1056">
          <cell r="D1056">
            <v>10051876542</v>
          </cell>
          <cell r="E1056" t="str">
            <v>NDS</v>
          </cell>
          <cell r="F1056" t="str">
            <v>NDS  10051876542</v>
          </cell>
          <cell r="G1056" t="str">
            <v>TSV Barrien I</v>
          </cell>
          <cell r="H1056" t="str">
            <v>Wieczoreck</v>
          </cell>
          <cell r="I1056" t="str">
            <v>Eike</v>
          </cell>
          <cell r="J1056" t="str">
            <v>Wieczoreck   Eike</v>
          </cell>
          <cell r="K1056">
            <v>34860</v>
          </cell>
        </row>
        <row r="1057">
          <cell r="D1057">
            <v>10064322300</v>
          </cell>
          <cell r="E1057" t="str">
            <v>NDS</v>
          </cell>
          <cell r="F1057" t="str">
            <v>NDS  10064322300</v>
          </cell>
          <cell r="G1057" t="str">
            <v>TSV Barrien</v>
          </cell>
          <cell r="H1057" t="str">
            <v>Wieczoreck</v>
          </cell>
          <cell r="I1057" t="str">
            <v>Thomas</v>
          </cell>
          <cell r="J1057" t="str">
            <v>Wieczoreck   Thomas</v>
          </cell>
          <cell r="K1057">
            <v>24843</v>
          </cell>
        </row>
        <row r="1058">
          <cell r="D1058">
            <v>10051760695</v>
          </cell>
          <cell r="E1058" t="str">
            <v>NDS</v>
          </cell>
          <cell r="F1058" t="str">
            <v>NDS  10051760695</v>
          </cell>
          <cell r="G1058" t="str">
            <v>TSV Barrien I</v>
          </cell>
          <cell r="H1058" t="str">
            <v>Wieczorek</v>
          </cell>
          <cell r="I1058" t="str">
            <v>Stefan</v>
          </cell>
          <cell r="J1058" t="str">
            <v>Wieczorek   Stefan</v>
          </cell>
          <cell r="K1058">
            <v>25656</v>
          </cell>
        </row>
        <row r="1059">
          <cell r="D1059">
            <v>606255</v>
          </cell>
          <cell r="E1059" t="str">
            <v>NRW</v>
          </cell>
          <cell r="F1059" t="str">
            <v>NRW  606255</v>
          </cell>
          <cell r="G1059" t="str">
            <v>RSC Schiefbahn II</v>
          </cell>
          <cell r="H1059" t="str">
            <v>Wiegand</v>
          </cell>
          <cell r="I1059" t="str">
            <v>Philipp</v>
          </cell>
          <cell r="J1059" t="str">
            <v>Wiegand   Philipp</v>
          </cell>
          <cell r="K1059">
            <v>34226</v>
          </cell>
        </row>
        <row r="1060">
          <cell r="D1060">
            <v>10036382862</v>
          </cell>
          <cell r="E1060" t="str">
            <v>BRA</v>
          </cell>
          <cell r="F1060" t="str">
            <v>BRA  10036382862</v>
          </cell>
          <cell r="G1060" t="str">
            <v>SV WG Märkisch Buchholz</v>
          </cell>
          <cell r="H1060" t="str">
            <v>Wilke</v>
          </cell>
          <cell r="I1060" t="str">
            <v>Max</v>
          </cell>
          <cell r="J1060" t="str">
            <v>Wilke   Max</v>
          </cell>
          <cell r="K1060">
            <v>38525</v>
          </cell>
        </row>
        <row r="1061">
          <cell r="D1061">
            <v>10136685108</v>
          </cell>
          <cell r="E1061" t="str">
            <v>RKB</v>
          </cell>
          <cell r="F1061" t="str">
            <v>RKB  10136685108</v>
          </cell>
          <cell r="G1061" t="str">
            <v>RSV Frellstedt a.K.</v>
          </cell>
          <cell r="H1061" t="str">
            <v>Wilke</v>
          </cell>
          <cell r="I1061" t="str">
            <v>Thaddäus</v>
          </cell>
          <cell r="J1061" t="str">
            <v>Wilke   Thaddäus</v>
          </cell>
          <cell r="K1061">
            <v>40519</v>
          </cell>
        </row>
        <row r="1062">
          <cell r="D1062">
            <v>92835</v>
          </cell>
          <cell r="E1062" t="str">
            <v>NDS</v>
          </cell>
          <cell r="F1062" t="str">
            <v>NDS  92835</v>
          </cell>
          <cell r="G1062" t="str">
            <v>RTC Hildesheim I</v>
          </cell>
          <cell r="H1062" t="str">
            <v>Will</v>
          </cell>
          <cell r="I1062" t="str">
            <v>Janine</v>
          </cell>
          <cell r="J1062" t="str">
            <v>Will   Janine</v>
          </cell>
          <cell r="K1062">
            <v>33009</v>
          </cell>
        </row>
        <row r="1063">
          <cell r="D1063">
            <v>44669</v>
          </cell>
          <cell r="E1063" t="str">
            <v>BRA</v>
          </cell>
          <cell r="F1063" t="str">
            <v>BRA  44669</v>
          </cell>
          <cell r="G1063" t="str">
            <v>SV Mühlenbeck</v>
          </cell>
          <cell r="H1063" t="str">
            <v>Willberger</v>
          </cell>
          <cell r="I1063" t="str">
            <v>Tino</v>
          </cell>
          <cell r="J1063" t="str">
            <v>Willberger   Tino</v>
          </cell>
          <cell r="K1063">
            <v>36624</v>
          </cell>
        </row>
        <row r="1064">
          <cell r="D1064">
            <v>608959</v>
          </cell>
          <cell r="E1064" t="str">
            <v>NRW</v>
          </cell>
          <cell r="F1064" t="str">
            <v>NRW  608959</v>
          </cell>
          <cell r="G1064" t="str">
            <v>RSV Münster I</v>
          </cell>
          <cell r="H1064" t="str">
            <v>Wille</v>
          </cell>
          <cell r="I1064" t="str">
            <v>Christopher</v>
          </cell>
          <cell r="J1064" t="str">
            <v>Wille   Christopher</v>
          </cell>
          <cell r="K1064">
            <v>36519</v>
          </cell>
        </row>
        <row r="1065">
          <cell r="D1065">
            <v>10048524939</v>
          </cell>
          <cell r="E1065" t="str">
            <v>NDS</v>
          </cell>
          <cell r="F1065" t="str">
            <v>NDS  10048524939</v>
          </cell>
          <cell r="G1065" t="str">
            <v>RVGR Oker I</v>
          </cell>
          <cell r="H1065" t="str">
            <v>Willgerodt</v>
          </cell>
          <cell r="I1065" t="str">
            <v>Anton</v>
          </cell>
          <cell r="J1065" t="str">
            <v>Willgerodt   Anton</v>
          </cell>
          <cell r="K1065">
            <v>35234</v>
          </cell>
        </row>
        <row r="1066">
          <cell r="D1066">
            <v>98350</v>
          </cell>
          <cell r="E1066" t="str">
            <v>NDS</v>
          </cell>
          <cell r="F1066" t="str">
            <v>NDS  98350</v>
          </cell>
          <cell r="G1066" t="str">
            <v>RVGR Oker a.K.</v>
          </cell>
          <cell r="H1066" t="str">
            <v>Willgerodt</v>
          </cell>
          <cell r="I1066" t="str">
            <v>Michel</v>
          </cell>
          <cell r="J1066" t="str">
            <v>Willgerodt   Michel</v>
          </cell>
          <cell r="K1066">
            <v>34400</v>
          </cell>
        </row>
        <row r="1067">
          <cell r="D1067">
            <v>214299</v>
          </cell>
          <cell r="E1067" t="str">
            <v>RKB</v>
          </cell>
          <cell r="F1067" t="str">
            <v>RKB  214299</v>
          </cell>
          <cell r="G1067" t="str">
            <v>RSV Frellstedt</v>
          </cell>
          <cell r="H1067" t="str">
            <v>Willhauck</v>
          </cell>
          <cell r="I1067" t="str">
            <v>Rudolf</v>
          </cell>
          <cell r="J1067" t="str">
            <v>Willhauck   Rudolf</v>
          </cell>
          <cell r="K1067">
            <v>35377</v>
          </cell>
        </row>
        <row r="1068">
          <cell r="D1068">
            <v>10073090591</v>
          </cell>
          <cell r="E1068" t="str">
            <v>NDS</v>
          </cell>
          <cell r="F1068" t="str">
            <v>NDS  10073090591</v>
          </cell>
          <cell r="G1068" t="str">
            <v>RCT Hannover U17 a.K.</v>
          </cell>
          <cell r="H1068" t="str">
            <v>Winkelmann</v>
          </cell>
          <cell r="I1068" t="str">
            <v>Felix</v>
          </cell>
          <cell r="J1068" t="str">
            <v>Winkelmann   Felix</v>
          </cell>
          <cell r="K1068">
            <v>38187</v>
          </cell>
        </row>
        <row r="1069">
          <cell r="D1069">
            <v>10050484339</v>
          </cell>
          <cell r="E1069" t="str">
            <v>NDS</v>
          </cell>
          <cell r="F1069" t="str">
            <v>NDS  10050484339</v>
          </cell>
          <cell r="G1069" t="str">
            <v>RV Etelsen I</v>
          </cell>
          <cell r="H1069" t="str">
            <v>Winkelmann</v>
          </cell>
          <cell r="I1069" t="str">
            <v>Jesko</v>
          </cell>
          <cell r="J1069" t="str">
            <v>Winkelmann   Jesko</v>
          </cell>
          <cell r="K1069">
            <v>35852</v>
          </cell>
        </row>
        <row r="1070">
          <cell r="D1070">
            <v>10097394448</v>
          </cell>
          <cell r="E1070" t="str">
            <v>NDS</v>
          </cell>
          <cell r="F1070" t="str">
            <v>NDS  10097394448</v>
          </cell>
          <cell r="G1070" t="str">
            <v>RVA Rollshausen II a.K.</v>
          </cell>
          <cell r="H1070" t="str">
            <v>Wippert</v>
          </cell>
          <cell r="I1070" t="str">
            <v>Emily</v>
          </cell>
          <cell r="J1070" t="str">
            <v>Wippert   Emily</v>
          </cell>
          <cell r="K1070">
            <v>38996</v>
          </cell>
        </row>
        <row r="1071">
          <cell r="D1071">
            <v>216444</v>
          </cell>
          <cell r="E1071" t="str">
            <v>RKB</v>
          </cell>
          <cell r="F1071" t="str">
            <v>RKB  216444</v>
          </cell>
          <cell r="G1071" t="str">
            <v>RSV Frellstedt II a.K.</v>
          </cell>
          <cell r="H1071" t="str">
            <v>Wiszinski</v>
          </cell>
          <cell r="I1071" t="str">
            <v>Timm</v>
          </cell>
          <cell r="J1071" t="str">
            <v>Wiszinski   Timm</v>
          </cell>
          <cell r="K1071">
            <v>36943</v>
          </cell>
        </row>
        <row r="1072">
          <cell r="D1072">
            <v>216445</v>
          </cell>
          <cell r="E1072" t="str">
            <v>RKB</v>
          </cell>
          <cell r="F1072" t="str">
            <v>RKB  216445</v>
          </cell>
          <cell r="G1072" t="str">
            <v>RSV Frellstedt I </v>
          </cell>
          <cell r="H1072" t="str">
            <v>Witt</v>
          </cell>
          <cell r="I1072" t="str">
            <v>Emilia</v>
          </cell>
          <cell r="J1072" t="str">
            <v>Witt   Emilia</v>
          </cell>
          <cell r="K1072">
            <v>38838</v>
          </cell>
        </row>
        <row r="1073">
          <cell r="D1073">
            <v>216446</v>
          </cell>
          <cell r="E1073" t="str">
            <v>RKB</v>
          </cell>
          <cell r="F1073" t="str">
            <v>RKB  216446</v>
          </cell>
          <cell r="G1073" t="str">
            <v>RSV Frellstedt I </v>
          </cell>
          <cell r="H1073" t="str">
            <v>Witt</v>
          </cell>
          <cell r="I1073" t="str">
            <v>Joana</v>
          </cell>
          <cell r="J1073" t="str">
            <v>Witt   Joana</v>
          </cell>
          <cell r="K1073">
            <v>38204</v>
          </cell>
        </row>
        <row r="1074">
          <cell r="D1074">
            <v>10050482319</v>
          </cell>
          <cell r="E1074" t="str">
            <v>RKB</v>
          </cell>
          <cell r="F1074" t="str">
            <v>RKB  10050482319</v>
          </cell>
          <cell r="G1074" t="str">
            <v>RSV Halle I</v>
          </cell>
          <cell r="H1074" t="str">
            <v>Witte</v>
          </cell>
          <cell r="I1074" t="str">
            <v>Henning</v>
          </cell>
          <cell r="J1074" t="str">
            <v>Witte   Henning</v>
          </cell>
          <cell r="K1074">
            <v>26564</v>
          </cell>
        </row>
        <row r="1075">
          <cell r="D1075">
            <v>216283</v>
          </cell>
          <cell r="E1075" t="str">
            <v>RKB</v>
          </cell>
          <cell r="F1075" t="str">
            <v>RKB  216283</v>
          </cell>
          <cell r="G1075" t="str">
            <v>RSV Halle I </v>
          </cell>
          <cell r="H1075" t="str">
            <v>Witte</v>
          </cell>
          <cell r="I1075" t="str">
            <v>Josi</v>
          </cell>
          <cell r="J1075" t="str">
            <v>Witte   Josi</v>
          </cell>
          <cell r="K1075">
            <v>36061</v>
          </cell>
        </row>
        <row r="1076">
          <cell r="D1076">
            <v>10050483026</v>
          </cell>
          <cell r="E1076" t="str">
            <v>RKB</v>
          </cell>
          <cell r="F1076" t="str">
            <v>RKB  10050483026</v>
          </cell>
          <cell r="G1076" t="str">
            <v>RSV Halle I </v>
          </cell>
          <cell r="H1076" t="str">
            <v>Witte</v>
          </cell>
          <cell r="I1076" t="str">
            <v>Pia</v>
          </cell>
          <cell r="J1076" t="str">
            <v>Witte   Pia</v>
          </cell>
          <cell r="K1076">
            <v>37658</v>
          </cell>
        </row>
        <row r="1077">
          <cell r="D1077">
            <v>10046175822</v>
          </cell>
          <cell r="E1077" t="str">
            <v>SAH</v>
          </cell>
          <cell r="F1077" t="str">
            <v>SAH  10046175822</v>
          </cell>
          <cell r="G1077" t="str">
            <v>RC Lostau I</v>
          </cell>
          <cell r="H1077" t="str">
            <v>Wittig</v>
          </cell>
          <cell r="I1077" t="str">
            <v>Alina Marie</v>
          </cell>
          <cell r="J1077" t="str">
            <v>Wittig   Alina Marie</v>
          </cell>
          <cell r="K1077">
            <v>37430</v>
          </cell>
        </row>
        <row r="1078">
          <cell r="D1078">
            <v>90306</v>
          </cell>
          <cell r="E1078" t="str">
            <v>NDS</v>
          </cell>
          <cell r="F1078" t="str">
            <v>NDS  90306</v>
          </cell>
          <cell r="G1078" t="str">
            <v>RCG Hahndorf V</v>
          </cell>
          <cell r="H1078" t="str">
            <v>Wittig</v>
          </cell>
          <cell r="I1078" t="str">
            <v>Gernot</v>
          </cell>
          <cell r="J1078" t="str">
            <v>Wittig   Gernot</v>
          </cell>
          <cell r="K1078">
            <v>31414</v>
          </cell>
        </row>
        <row r="1079">
          <cell r="D1079">
            <v>10043832058</v>
          </cell>
          <cell r="E1079" t="str">
            <v>NDS</v>
          </cell>
          <cell r="F1079" t="str">
            <v>NDS  10043832058</v>
          </cell>
          <cell r="G1079" t="str">
            <v>RCG Hahndorf I</v>
          </cell>
          <cell r="H1079" t="str">
            <v>Wittig</v>
          </cell>
          <cell r="I1079" t="str">
            <v>Hagen</v>
          </cell>
          <cell r="J1079" t="str">
            <v>Wittig   Hagen</v>
          </cell>
          <cell r="K1079">
            <v>32729</v>
          </cell>
        </row>
        <row r="1080">
          <cell r="D1080">
            <v>90778</v>
          </cell>
          <cell r="E1080" t="str">
            <v>NDS</v>
          </cell>
          <cell r="F1080" t="str">
            <v>NDS  90778</v>
          </cell>
          <cell r="G1080" t="str">
            <v>RVM Göttingen II</v>
          </cell>
          <cell r="H1080" t="str">
            <v>Wode</v>
          </cell>
          <cell r="I1080" t="str">
            <v>Oliver</v>
          </cell>
          <cell r="J1080" t="str">
            <v>Wode   Oliver</v>
          </cell>
          <cell r="K1080">
            <v>28669</v>
          </cell>
        </row>
        <row r="1081">
          <cell r="D1081">
            <v>215006</v>
          </cell>
          <cell r="E1081" t="str">
            <v>RKB</v>
          </cell>
          <cell r="F1081" t="str">
            <v>RKB  215006</v>
          </cell>
          <cell r="G1081" t="str">
            <v>RSV Bramsche</v>
          </cell>
          <cell r="H1081" t="str">
            <v>Woitalla</v>
          </cell>
          <cell r="I1081" t="str">
            <v>Nino</v>
          </cell>
          <cell r="J1081" t="str">
            <v>Woitalla   Nino</v>
          </cell>
          <cell r="K1081">
            <v>35393</v>
          </cell>
        </row>
        <row r="1082">
          <cell r="D1082">
            <v>215007</v>
          </cell>
          <cell r="E1082" t="str">
            <v>RKB</v>
          </cell>
          <cell r="F1082" t="str">
            <v>RKB  215007</v>
          </cell>
          <cell r="G1082" t="str">
            <v>RSV Bramsche</v>
          </cell>
          <cell r="H1082" t="str">
            <v>Woitalla</v>
          </cell>
          <cell r="I1082" t="str">
            <v>Robin</v>
          </cell>
          <cell r="J1082" t="str">
            <v>Woitalla   Robin</v>
          </cell>
          <cell r="K1082">
            <v>35393</v>
          </cell>
        </row>
        <row r="1083">
          <cell r="D1083">
            <v>216447</v>
          </cell>
          <cell r="E1083" t="str">
            <v>RKB</v>
          </cell>
          <cell r="F1083" t="str">
            <v>RKB  216447</v>
          </cell>
          <cell r="G1083" t="str">
            <v>RSV Frellstedt I </v>
          </cell>
          <cell r="H1083" t="str">
            <v>Wolff</v>
          </cell>
          <cell r="I1083" t="str">
            <v>Moesha</v>
          </cell>
          <cell r="J1083" t="str">
            <v>Wolff   Moesha</v>
          </cell>
          <cell r="K1083">
            <v>37896</v>
          </cell>
        </row>
        <row r="1084">
          <cell r="D1084">
            <v>92643</v>
          </cell>
          <cell r="E1084" t="str">
            <v>NDS</v>
          </cell>
          <cell r="F1084" t="str">
            <v>NDS  92643</v>
          </cell>
          <cell r="G1084" t="str">
            <v>RVS Obernfeld II</v>
          </cell>
          <cell r="H1084" t="str">
            <v>Wolff</v>
          </cell>
          <cell r="I1084" t="str">
            <v>Sarah-Lorraine</v>
          </cell>
          <cell r="J1084" t="str">
            <v>Wolff   Sarah-Lorraine</v>
          </cell>
          <cell r="K1084">
            <v>32945</v>
          </cell>
        </row>
        <row r="1085">
          <cell r="D1085">
            <v>90844</v>
          </cell>
          <cell r="E1085" t="str">
            <v>NDS</v>
          </cell>
          <cell r="F1085" t="str">
            <v>NDS  90844</v>
          </cell>
          <cell r="G1085" t="str">
            <v>RV Etelsen</v>
          </cell>
          <cell r="H1085" t="str">
            <v>Wolkenhauer</v>
          </cell>
          <cell r="I1085" t="str">
            <v>Doris</v>
          </cell>
          <cell r="J1085" t="str">
            <v>Wolkenhauer   Doris</v>
          </cell>
          <cell r="K1085">
            <v>27564</v>
          </cell>
        </row>
        <row r="1086">
          <cell r="D1086">
            <v>10079580602</v>
          </cell>
          <cell r="E1086" t="str">
            <v>BRA</v>
          </cell>
          <cell r="F1086" t="str">
            <v>BRA  10079580602</v>
          </cell>
          <cell r="G1086" t="str">
            <v>RSV Großkoschen</v>
          </cell>
          <cell r="H1086" t="str">
            <v>Wolschke</v>
          </cell>
          <cell r="I1086" t="str">
            <v>Willi</v>
          </cell>
          <cell r="J1086" t="str">
            <v>Wolschke   Willi</v>
          </cell>
          <cell r="K1086">
            <v>40035</v>
          </cell>
        </row>
        <row r="1087">
          <cell r="D1087">
            <v>215117</v>
          </cell>
          <cell r="E1087" t="str">
            <v>RKB</v>
          </cell>
          <cell r="F1087" t="str">
            <v>RKB  215117</v>
          </cell>
          <cell r="G1087" t="str">
            <v>RSV Halle II</v>
          </cell>
          <cell r="H1087" t="str">
            <v>Wolting</v>
          </cell>
          <cell r="I1087" t="str">
            <v>Calvin</v>
          </cell>
          <cell r="J1087" t="str">
            <v>Wolting   Calvin</v>
          </cell>
          <cell r="K1087">
            <v>35068</v>
          </cell>
        </row>
        <row r="1088">
          <cell r="D1088">
            <v>10036398727</v>
          </cell>
          <cell r="E1088" t="str">
            <v>NDS</v>
          </cell>
          <cell r="F1088" t="str">
            <v>NDS  10036398727</v>
          </cell>
          <cell r="G1088" t="str">
            <v>RVM Bilshausen II</v>
          </cell>
          <cell r="H1088" t="str">
            <v>Woop</v>
          </cell>
          <cell r="I1088" t="str">
            <v>Jonas</v>
          </cell>
          <cell r="J1088" t="str">
            <v>Woop   Jonas</v>
          </cell>
          <cell r="K1088">
            <v>38852</v>
          </cell>
        </row>
        <row r="1089">
          <cell r="D1089">
            <v>609714</v>
          </cell>
          <cell r="E1089" t="str">
            <v>NRW</v>
          </cell>
          <cell r="F1089" t="str">
            <v>NRW  609714</v>
          </cell>
          <cell r="G1089" t="str">
            <v>RSV Münster III</v>
          </cell>
          <cell r="H1089" t="str">
            <v>Wosnitza</v>
          </cell>
          <cell r="I1089" t="str">
            <v>Jakob</v>
          </cell>
          <cell r="J1089" t="str">
            <v>Wosnitza   Jakob</v>
          </cell>
          <cell r="K1089">
            <v>37030</v>
          </cell>
        </row>
        <row r="1090">
          <cell r="D1090">
            <v>90760</v>
          </cell>
          <cell r="E1090" t="str">
            <v>NDS</v>
          </cell>
          <cell r="F1090" t="str">
            <v>NDS  90760</v>
          </cell>
          <cell r="G1090" t="str">
            <v>RVT Aschendorf IV</v>
          </cell>
          <cell r="H1090" t="str">
            <v>Wübben</v>
          </cell>
          <cell r="I1090" t="str">
            <v>Markus</v>
          </cell>
          <cell r="J1090" t="str">
            <v>Wübben   Markus</v>
          </cell>
          <cell r="K1090">
            <v>28584</v>
          </cell>
        </row>
        <row r="1091">
          <cell r="D1091">
            <v>95082</v>
          </cell>
          <cell r="E1091" t="str">
            <v>NDS</v>
          </cell>
          <cell r="F1091" t="str">
            <v>NDS  95082</v>
          </cell>
          <cell r="G1091" t="str">
            <v>RVS Obernfeld</v>
          </cell>
          <cell r="H1091" t="str">
            <v>Wucherpfennig</v>
          </cell>
          <cell r="I1091" t="str">
            <v>Marco</v>
          </cell>
          <cell r="J1091" t="str">
            <v>Wucherpfennig   Marco</v>
          </cell>
          <cell r="K1091">
            <v>36835</v>
          </cell>
        </row>
        <row r="1092">
          <cell r="D1092">
            <v>90969</v>
          </cell>
          <cell r="E1092" t="str">
            <v>NDS</v>
          </cell>
          <cell r="F1092" t="str">
            <v>NDS  90969</v>
          </cell>
          <cell r="G1092" t="str">
            <v>RVS Obernfeld IV</v>
          </cell>
          <cell r="H1092" t="str">
            <v>Wüstefeld</v>
          </cell>
          <cell r="I1092" t="str">
            <v>Christian</v>
          </cell>
          <cell r="J1092" t="str">
            <v>Wüstefeld   Christian</v>
          </cell>
          <cell r="K1092">
            <v>30148</v>
          </cell>
        </row>
        <row r="1093">
          <cell r="D1093">
            <v>10135862224</v>
          </cell>
          <cell r="E1093" t="str">
            <v>NDS</v>
          </cell>
          <cell r="F1093" t="str">
            <v>NDS  10135862224</v>
          </cell>
          <cell r="G1093" t="str">
            <v>RVS Obernfeld I U13</v>
          </cell>
          <cell r="H1093" t="str">
            <v>Wüstefeld</v>
          </cell>
          <cell r="I1093" t="str">
            <v>Jakob</v>
          </cell>
          <cell r="J1093" t="str">
            <v>Wüstefeld   Jakob</v>
          </cell>
          <cell r="K1093">
            <v>41860</v>
          </cell>
        </row>
        <row r="1094">
          <cell r="D1094">
            <v>93261</v>
          </cell>
          <cell r="E1094" t="str">
            <v>NDS</v>
          </cell>
          <cell r="F1094" t="str">
            <v>NDS  93261</v>
          </cell>
          <cell r="G1094" t="str">
            <v>RVM Bilshausen II</v>
          </cell>
          <cell r="H1094" t="str">
            <v>Wüstefeld</v>
          </cell>
          <cell r="I1094" t="str">
            <v>Mario</v>
          </cell>
          <cell r="J1094" t="str">
            <v>Wüstefeld   Mario</v>
          </cell>
          <cell r="K1094">
            <v>31142</v>
          </cell>
        </row>
        <row r="1095">
          <cell r="D1095">
            <v>93772</v>
          </cell>
          <cell r="E1095" t="str">
            <v>NDS</v>
          </cell>
          <cell r="F1095" t="str">
            <v>NDS  93772</v>
          </cell>
          <cell r="G1095" t="str">
            <v>RVS Obernfeld II</v>
          </cell>
          <cell r="H1095" t="str">
            <v>Wüstefeld</v>
          </cell>
          <cell r="I1095" t="str">
            <v>Michel</v>
          </cell>
          <cell r="J1095" t="str">
            <v>Wüstefeld   Michel</v>
          </cell>
          <cell r="K1095">
            <v>34668</v>
          </cell>
        </row>
        <row r="1096">
          <cell r="D1096">
            <v>93771</v>
          </cell>
          <cell r="E1096" t="str">
            <v>NDS</v>
          </cell>
          <cell r="F1096" t="str">
            <v>NDS  93771</v>
          </cell>
          <cell r="G1096" t="str">
            <v>RVS Obernfeld II</v>
          </cell>
          <cell r="H1096" t="str">
            <v>Wüstefeld</v>
          </cell>
          <cell r="I1096" t="str">
            <v>Simon</v>
          </cell>
          <cell r="J1096" t="str">
            <v>Wüstefeld   Simon</v>
          </cell>
          <cell r="K1096">
            <v>34984</v>
          </cell>
        </row>
        <row r="1097">
          <cell r="D1097">
            <v>10046113780</v>
          </cell>
          <cell r="E1097" t="str">
            <v>HES</v>
          </cell>
          <cell r="F1097" t="str">
            <v>HES  10046113780</v>
          </cell>
          <cell r="G1097" t="str">
            <v>SV Da.- Eberstadt</v>
          </cell>
          <cell r="H1097" t="str">
            <v>Zall</v>
          </cell>
          <cell r="I1097" t="str">
            <v>Yannis</v>
          </cell>
          <cell r="J1097" t="str">
            <v>Zall   Yannis</v>
          </cell>
          <cell r="K1097">
            <v>38150</v>
          </cell>
        </row>
        <row r="1098">
          <cell r="D1098">
            <v>10108150334</v>
          </cell>
          <cell r="E1098" t="str">
            <v>NRW</v>
          </cell>
          <cell r="F1098" t="str">
            <v>NRW  10108150334</v>
          </cell>
          <cell r="G1098" t="str">
            <v>SG Suderwich I</v>
          </cell>
          <cell r="H1098" t="str">
            <v>Zander</v>
          </cell>
          <cell r="I1098" t="str">
            <v>Lukas</v>
          </cell>
          <cell r="J1098" t="str">
            <v>Zander   Lukas</v>
          </cell>
          <cell r="K1098">
            <v>40721</v>
          </cell>
        </row>
        <row r="1099">
          <cell r="D1099">
            <v>10043801140</v>
          </cell>
          <cell r="E1099" t="str">
            <v>NDS</v>
          </cell>
          <cell r="F1099" t="str">
            <v>NDS  10043801140</v>
          </cell>
          <cell r="G1099" t="str">
            <v>RCG Hahndorf III</v>
          </cell>
          <cell r="H1099" t="str">
            <v>Zenk</v>
          </cell>
          <cell r="I1099" t="str">
            <v>Maurice</v>
          </cell>
          <cell r="J1099" t="str">
            <v>Zenk   Maurice</v>
          </cell>
          <cell r="K1099">
            <v>38241</v>
          </cell>
        </row>
        <row r="1100">
          <cell r="D1100">
            <v>90262</v>
          </cell>
          <cell r="E1100" t="str">
            <v>NDS</v>
          </cell>
          <cell r="F1100" t="str">
            <v>NDS  90262</v>
          </cell>
          <cell r="G1100" t="str">
            <v>RCBG Langenhagen II</v>
          </cell>
          <cell r="H1100" t="str">
            <v>Zierow</v>
          </cell>
          <cell r="I1100" t="str">
            <v>Bettina</v>
          </cell>
          <cell r="J1100" t="str">
            <v>Zierow   Bettina</v>
          </cell>
          <cell r="K1100">
            <v>27206</v>
          </cell>
        </row>
        <row r="1101">
          <cell r="D1101">
            <v>10090010063</v>
          </cell>
          <cell r="E1101" t="str">
            <v>BRE</v>
          </cell>
          <cell r="F1101" t="str">
            <v>BRE  10090010063</v>
          </cell>
          <cell r="G1101" t="str">
            <v>RTSW Bremen</v>
          </cell>
          <cell r="H1101" t="str">
            <v>Zimmermann</v>
          </cell>
          <cell r="I1101" t="str">
            <v>Christopher</v>
          </cell>
          <cell r="J1101" t="str">
            <v>Zimmermann   Christopher</v>
          </cell>
          <cell r="K1101">
            <v>32174</v>
          </cell>
        </row>
        <row r="1102">
          <cell r="D1102">
            <v>93427</v>
          </cell>
          <cell r="E1102" t="str">
            <v>NDS</v>
          </cell>
          <cell r="F1102" t="str">
            <v>NDS  93427</v>
          </cell>
          <cell r="G1102" t="str">
            <v>RVM Bilshausen</v>
          </cell>
          <cell r="H1102" t="str">
            <v>Zimmermann</v>
          </cell>
          <cell r="I1102" t="str">
            <v>Florian</v>
          </cell>
          <cell r="J1102" t="str">
            <v>Zimmermann   Florian</v>
          </cell>
          <cell r="K1102">
            <v>33934</v>
          </cell>
        </row>
        <row r="1103">
          <cell r="D1103">
            <v>10036474711</v>
          </cell>
          <cell r="E1103" t="str">
            <v>NRW</v>
          </cell>
          <cell r="F1103" t="str">
            <v>NRW  10036474711</v>
          </cell>
          <cell r="G1103" t="str">
            <v>SG Suderwich I</v>
          </cell>
          <cell r="H1103" t="str">
            <v>Zimmermann</v>
          </cell>
          <cell r="I1103" t="str">
            <v>Leander</v>
          </cell>
          <cell r="J1103" t="str">
            <v>Zimmermann   Leander</v>
          </cell>
          <cell r="K1103">
            <v>39341</v>
          </cell>
        </row>
        <row r="1104">
          <cell r="D1104">
            <v>10036486633</v>
          </cell>
          <cell r="E1104" t="str">
            <v>NRW</v>
          </cell>
          <cell r="F1104" t="str">
            <v>NRW  10036486633</v>
          </cell>
          <cell r="G1104" t="str">
            <v>SG Suderwich I</v>
          </cell>
          <cell r="H1104" t="str">
            <v>Zimmermann</v>
          </cell>
          <cell r="I1104" t="str">
            <v>Luca </v>
          </cell>
          <cell r="J1104" t="str">
            <v>Zimmermann   Luca </v>
          </cell>
          <cell r="K1104">
            <v>37824</v>
          </cell>
        </row>
        <row r="1105">
          <cell r="D1105">
            <v>10073597520</v>
          </cell>
          <cell r="E1105" t="str">
            <v>BRA</v>
          </cell>
          <cell r="F1105" t="str">
            <v>BRA  10073597520</v>
          </cell>
          <cell r="G1105" t="str">
            <v>SGS Luckenwalde</v>
          </cell>
          <cell r="H1105" t="str">
            <v>Zimmermann</v>
          </cell>
          <cell r="I1105" t="str">
            <v>Lucas</v>
          </cell>
          <cell r="J1105" t="str">
            <v>Zimmermann   Lucas</v>
          </cell>
          <cell r="K1105">
            <v>39636</v>
          </cell>
        </row>
        <row r="1106">
          <cell r="D1106">
            <v>10046181377</v>
          </cell>
          <cell r="E1106" t="str">
            <v>SAH</v>
          </cell>
          <cell r="F1106" t="str">
            <v>SAH  10046181377</v>
          </cell>
          <cell r="G1106" t="str">
            <v>SV Magdeburg</v>
          </cell>
          <cell r="H1106" t="str">
            <v>Zufelde</v>
          </cell>
          <cell r="I1106" t="str">
            <v>Aron</v>
          </cell>
          <cell r="J1106" t="str">
            <v>Zufelde   Aron</v>
          </cell>
          <cell r="K1106">
            <v>37417</v>
          </cell>
        </row>
        <row r="1107">
          <cell r="D1107">
            <v>10051090082</v>
          </cell>
          <cell r="E1107" t="str">
            <v>BRE</v>
          </cell>
          <cell r="F1107" t="str">
            <v>BRE  10051090082</v>
          </cell>
          <cell r="G1107" t="str">
            <v>RVS Oberneuland</v>
          </cell>
          <cell r="H1107" t="str">
            <v>Zumm</v>
          </cell>
          <cell r="I1107" t="str">
            <v>Carsten</v>
          </cell>
          <cell r="J1107" t="str">
            <v>Zumm   Carsten</v>
          </cell>
          <cell r="K1107">
            <v>25700</v>
          </cell>
        </row>
        <row r="1108">
          <cell r="E1108" t="str">
            <v>NDS</v>
          </cell>
          <cell r="F1108" t="str">
            <v>NDS  </v>
          </cell>
        </row>
        <row r="1109">
          <cell r="E1109" t="str">
            <v>NDS</v>
          </cell>
          <cell r="F1109" t="str">
            <v>NDS  </v>
          </cell>
        </row>
        <row r="1110">
          <cell r="E1110" t="str">
            <v>NDS</v>
          </cell>
          <cell r="F1110" t="str">
            <v>NDS  </v>
          </cell>
        </row>
        <row r="1111">
          <cell r="E1111" t="str">
            <v>NDS</v>
          </cell>
          <cell r="F1111" t="str">
            <v>NDS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O61"/>
  <sheetViews>
    <sheetView tabSelected="1" zoomScale="84" zoomScaleNormal="84" zoomScaleSheetLayoutView="113" zoomScalePageLayoutView="0" workbookViewId="0" topLeftCell="A4">
      <selection activeCell="N27" sqref="N27"/>
    </sheetView>
  </sheetViews>
  <sheetFormatPr defaultColWidth="11.5546875" defaultRowHeight="15"/>
  <cols>
    <col min="1" max="1" width="14.99609375" style="16" customWidth="1"/>
    <col min="2" max="2" width="11.3359375" style="16" customWidth="1"/>
    <col min="3" max="3" width="11.5546875" style="16" customWidth="1"/>
    <col min="4" max="4" width="18.3359375" style="16" customWidth="1"/>
    <col min="5" max="5" width="4.4453125" style="16" customWidth="1"/>
    <col min="6" max="6" width="13.4453125" style="16" customWidth="1"/>
    <col min="7" max="7" width="9.10546875" style="16" customWidth="1"/>
    <col min="8" max="8" width="44.5546875" style="60" customWidth="1"/>
    <col min="9" max="9" width="2.77734375" style="60" customWidth="1"/>
    <col min="10" max="10" width="11.77734375" style="60" customWidth="1"/>
    <col min="11" max="11" width="10.77734375" style="16" customWidth="1"/>
    <col min="12" max="12" width="7.21484375" style="16" customWidth="1"/>
    <col min="13" max="13" width="9.4453125" style="16" customWidth="1"/>
    <col min="14" max="14" width="9.77734375" style="16" customWidth="1"/>
    <col min="15" max="15" width="2.77734375" style="16" customWidth="1"/>
    <col min="16" max="16384" width="11.5546875" style="16" customWidth="1"/>
  </cols>
  <sheetData>
    <row r="1" spans="4:15" s="99" customFormat="1" ht="15" customHeight="1" thickBot="1">
      <c r="D1" s="112" t="s">
        <v>67</v>
      </c>
      <c r="E1" s="16"/>
      <c r="F1" s="16"/>
      <c r="G1" s="16"/>
      <c r="H1" s="60"/>
      <c r="I1" s="100"/>
      <c r="J1" s="100"/>
      <c r="O1" s="100"/>
    </row>
    <row r="2" spans="3:15" s="99" customFormat="1" ht="15" customHeight="1">
      <c r="C2" s="99" t="s">
        <v>44</v>
      </c>
      <c r="D2" s="113">
        <v>10086992513</v>
      </c>
      <c r="E2" s="16"/>
      <c r="F2" s="16"/>
      <c r="G2" s="16"/>
      <c r="H2" s="60"/>
      <c r="I2" s="100"/>
      <c r="J2" s="100"/>
      <c r="O2" s="100"/>
    </row>
    <row r="3" spans="3:15" s="99" customFormat="1" ht="15" customHeight="1" thickBot="1">
      <c r="C3" s="99" t="s">
        <v>44</v>
      </c>
      <c r="D3" s="115">
        <v>10142491970</v>
      </c>
      <c r="E3" s="16"/>
      <c r="F3" s="16"/>
      <c r="G3" s="16"/>
      <c r="H3" s="60"/>
      <c r="I3" s="100"/>
      <c r="J3" s="100"/>
      <c r="O3" s="100"/>
    </row>
    <row r="4" spans="3:15" s="99" customFormat="1" ht="15" customHeight="1">
      <c r="C4" s="99" t="s">
        <v>45</v>
      </c>
      <c r="D4" s="113">
        <v>10127403622</v>
      </c>
      <c r="E4" s="16"/>
      <c r="F4" s="16"/>
      <c r="G4" s="16"/>
      <c r="H4" s="60"/>
      <c r="I4" s="100"/>
      <c r="J4" s="100"/>
      <c r="O4" s="100"/>
    </row>
    <row r="5" spans="3:15" s="99" customFormat="1" ht="15" customHeight="1" thickBot="1">
      <c r="C5" s="99" t="s">
        <v>45</v>
      </c>
      <c r="D5" s="115">
        <v>10123098640</v>
      </c>
      <c r="E5" s="16"/>
      <c r="F5" s="16"/>
      <c r="G5" s="16"/>
      <c r="H5" s="60"/>
      <c r="I5" s="100"/>
      <c r="J5" s="100"/>
      <c r="O5" s="100"/>
    </row>
    <row r="6" spans="3:15" s="99" customFormat="1" ht="15" customHeight="1">
      <c r="C6" s="99" t="s">
        <v>46</v>
      </c>
      <c r="D6" s="113">
        <v>10111404177</v>
      </c>
      <c r="E6" s="16"/>
      <c r="F6" s="16"/>
      <c r="G6" s="16"/>
      <c r="H6" s="60"/>
      <c r="I6" s="100"/>
      <c r="J6" s="100"/>
      <c r="O6" s="100"/>
    </row>
    <row r="7" spans="3:15" s="99" customFormat="1" ht="15" customHeight="1" thickBot="1">
      <c r="C7" s="99" t="s">
        <v>46</v>
      </c>
      <c r="D7" s="115">
        <v>10111306874</v>
      </c>
      <c r="E7" s="16"/>
      <c r="F7" s="16"/>
      <c r="G7" s="16"/>
      <c r="H7" s="60"/>
      <c r="I7" s="100"/>
      <c r="J7" s="100"/>
      <c r="O7" s="100"/>
    </row>
    <row r="8" spans="3:15" s="99" customFormat="1" ht="15" customHeight="1">
      <c r="C8" s="99" t="s">
        <v>47</v>
      </c>
      <c r="D8" s="113">
        <v>10104319644</v>
      </c>
      <c r="E8" s="16"/>
      <c r="F8" s="16"/>
      <c r="G8" s="16"/>
      <c r="H8" s="60"/>
      <c r="I8" s="100"/>
      <c r="J8" s="100"/>
      <c r="O8" s="100"/>
    </row>
    <row r="9" spans="3:15" s="99" customFormat="1" ht="15" customHeight="1" thickBot="1">
      <c r="C9" s="99" t="s">
        <v>47</v>
      </c>
      <c r="D9" s="114">
        <v>10113689842</v>
      </c>
      <c r="E9" s="16"/>
      <c r="F9" s="16"/>
      <c r="G9" s="16"/>
      <c r="H9" s="60"/>
      <c r="I9" s="100"/>
      <c r="J9" s="100"/>
      <c r="O9" s="100"/>
    </row>
    <row r="10" spans="3:15" s="99" customFormat="1" ht="15" customHeight="1">
      <c r="C10" s="99" t="s">
        <v>48</v>
      </c>
      <c r="D10" s="113">
        <v>10129164978</v>
      </c>
      <c r="E10" s="16"/>
      <c r="F10" s="16"/>
      <c r="G10" s="16"/>
      <c r="H10" s="60"/>
      <c r="I10" s="100"/>
      <c r="J10" s="100"/>
      <c r="O10" s="100"/>
    </row>
    <row r="11" spans="3:15" s="99" customFormat="1" ht="15" customHeight="1" thickBot="1">
      <c r="C11" s="99" t="s">
        <v>48</v>
      </c>
      <c r="D11" s="114">
        <v>10135864547</v>
      </c>
      <c r="E11" s="16"/>
      <c r="F11" s="16"/>
      <c r="G11" s="16"/>
      <c r="H11" s="60"/>
      <c r="I11" s="100"/>
      <c r="J11" s="100"/>
      <c r="O11" s="100"/>
    </row>
    <row r="12" spans="4:15" s="99" customFormat="1" ht="15" customHeight="1">
      <c r="D12" s="113"/>
      <c r="E12" s="16"/>
      <c r="F12" s="16"/>
      <c r="G12" s="16"/>
      <c r="H12" s="60"/>
      <c r="I12" s="100"/>
      <c r="J12" s="100"/>
      <c r="O12" s="100"/>
    </row>
    <row r="13" spans="4:15" s="99" customFormat="1" ht="15" customHeight="1">
      <c r="D13" s="114"/>
      <c r="E13" s="16"/>
      <c r="F13" s="16"/>
      <c r="G13" s="16"/>
      <c r="H13" s="60"/>
      <c r="I13" s="100"/>
      <c r="J13" s="100"/>
      <c r="O13" s="100"/>
    </row>
    <row r="14" spans="3:15" s="99" customFormat="1" ht="15" customHeight="1">
      <c r="C14" s="16"/>
      <c r="D14" s="16"/>
      <c r="E14" s="16"/>
      <c r="F14" s="16"/>
      <c r="G14" s="16"/>
      <c r="H14" s="60"/>
      <c r="I14" s="100"/>
      <c r="J14" s="100"/>
      <c r="O14" s="100"/>
    </row>
    <row r="15" spans="3:15" s="99" customFormat="1" ht="15" customHeight="1">
      <c r="C15" s="16"/>
      <c r="D15" s="16"/>
      <c r="E15" s="16"/>
      <c r="F15" s="16"/>
      <c r="G15" s="16"/>
      <c r="H15" s="16"/>
      <c r="I15" s="100"/>
      <c r="J15" s="100"/>
      <c r="O15" s="100"/>
    </row>
    <row r="16" spans="9:10" ht="15">
      <c r="I16" s="16"/>
      <c r="J16" s="16"/>
    </row>
    <row r="17" spans="8:11" ht="15.75" customHeight="1">
      <c r="H17" s="16"/>
      <c r="I17" s="16"/>
      <c r="J17" s="16"/>
      <c r="K17" s="60"/>
    </row>
    <row r="18" spans="2:8" s="59" customFormat="1" ht="30" customHeight="1">
      <c r="B18" s="149">
        <v>2024</v>
      </c>
      <c r="D18" s="131" t="s">
        <v>43</v>
      </c>
      <c r="H18" s="111" t="s">
        <v>74</v>
      </c>
    </row>
    <row r="19" spans="4:14" s="21" customFormat="1" ht="24.75" customHeight="1">
      <c r="D19" s="157"/>
      <c r="E19" s="157"/>
      <c r="F19" s="58"/>
      <c r="G19" s="58"/>
      <c r="H19" s="61"/>
      <c r="I19" s="61"/>
      <c r="J19" s="61"/>
      <c r="K19" s="157"/>
      <c r="L19" s="157"/>
      <c r="M19" s="44"/>
      <c r="N19" s="44"/>
    </row>
    <row r="20" spans="2:8" ht="15" customHeight="1">
      <c r="B20" s="155">
        <f>IF(ISNUMBER(B2),VLOOKUP(B2,'[1]Lizenzen'!$D$8:$K$2878,4,FALSE),"")</f>
      </c>
      <c r="C20" s="155"/>
      <c r="D20" s="158" t="str">
        <f>IF(B21="x",0,IF(B21=B22,B21,"Zugehörigkeit"))</f>
        <v>RSV Frellstedt I U15</v>
      </c>
      <c r="E20" s="155"/>
      <c r="F20" s="132" t="s">
        <v>12</v>
      </c>
      <c r="G20" s="132" t="s">
        <v>42</v>
      </c>
      <c r="H20" s="62"/>
    </row>
    <row r="21" spans="2:8" s="17" customFormat="1" ht="15" customHeight="1">
      <c r="B21" s="155" t="str">
        <f>IF(ISNUMBER(D2),VLOOKUP(D2,'[1]Lizenzen'!$D$8:$K$2878,4,FALSE),"")</f>
        <v>RSV Frellstedt I U15</v>
      </c>
      <c r="C21" s="155"/>
      <c r="D21" s="158" t="str">
        <f>IF(ISNUMBER(D2),VLOOKUP(D2,'[1]Lizenzen'!$D$8:$K$2878,7,FALSE),"")</f>
        <v>Pissarczyk   Lene</v>
      </c>
      <c r="E21" s="155"/>
      <c r="F21" s="133"/>
      <c r="G21" s="134"/>
      <c r="H21" s="64"/>
    </row>
    <row r="22" spans="2:8" s="17" customFormat="1" ht="15" customHeight="1" thickBot="1">
      <c r="B22" s="156" t="str">
        <f>IF(ISNUMBER(D3),VLOOKUP(D3,'[1]Lizenzen'!$D$8:$K$2878,4,FALSE),"")</f>
        <v>RSV Frellstedt I U15</v>
      </c>
      <c r="C22" s="156"/>
      <c r="D22" s="159" t="str">
        <f>IF(ISNUMBER(D3),VLOOKUP(D3,'[1]Lizenzen'!$D$8:$K$2878,7,FALSE),"")</f>
        <v>Volkmann   Johanna</v>
      </c>
      <c r="E22" s="156"/>
      <c r="F22" s="135"/>
      <c r="G22" s="136"/>
      <c r="H22" s="64"/>
    </row>
    <row r="23" spans="2:8" ht="15" customHeight="1">
      <c r="B23" s="161">
        <f>IF(ISNUMBER(B5),VLOOKUP(B5,'[1]Lizenzen'!$D$8:$K$2878,4,FALSE),"")</f>
      </c>
      <c r="C23" s="161"/>
      <c r="D23" s="160" t="str">
        <f>IF(B24="x",0,IF(B24=B25,B24,"Zugehörigkeit"))</f>
        <v>RVS Obernfeld I U15</v>
      </c>
      <c r="E23" s="161"/>
      <c r="F23" s="137" t="s">
        <v>12</v>
      </c>
      <c r="G23" s="137" t="s">
        <v>42</v>
      </c>
      <c r="H23" s="62"/>
    </row>
    <row r="24" spans="2:8" s="17" customFormat="1" ht="15" customHeight="1">
      <c r="B24" s="155" t="str">
        <f>IF(ISNUMBER(D4),VLOOKUP(D4,'[1]Lizenzen'!$D$8:$K$2878,4,FALSE),"")</f>
        <v>RVS Obernfeld I U15</v>
      </c>
      <c r="C24" s="155"/>
      <c r="D24" s="158" t="str">
        <f>IF(ISNUMBER(D4),VLOOKUP(D4,'[1]Lizenzen'!$D$8:$K$2878,7,FALSE),"")</f>
        <v>Döring   Anna</v>
      </c>
      <c r="E24" s="155"/>
      <c r="F24" s="133"/>
      <c r="G24" s="134"/>
      <c r="H24" s="64"/>
    </row>
    <row r="25" spans="2:8" s="17" customFormat="1" ht="15" customHeight="1" thickBot="1">
      <c r="B25" s="156" t="str">
        <f>IF(ISNUMBER(D5),VLOOKUP(D5,'[1]Lizenzen'!$D$8:$K$2878,4,FALSE),"")</f>
        <v>RVS Obernfeld I U15</v>
      </c>
      <c r="C25" s="156"/>
      <c r="D25" s="159" t="str">
        <f>IF(ISNUMBER(D5),VLOOKUP(D5,'[1]Lizenzen'!$D$8:$K$2878,7,FALSE),"")</f>
        <v>Dreimann   Sophie</v>
      </c>
      <c r="E25" s="156"/>
      <c r="F25" s="135"/>
      <c r="G25" s="136"/>
      <c r="H25" s="64"/>
    </row>
    <row r="26" spans="2:8" ht="15" customHeight="1">
      <c r="B26" s="161">
        <f>IF(ISNUMBER(B8),VLOOKUP(B8,'[1]Lizenzen'!$D$8:$K$2878,4,FALSE),"")</f>
      </c>
      <c r="C26" s="161"/>
      <c r="D26" s="160" t="str">
        <f>IF(B27="x",0,IF(B27=B28,B27,"Zugehörigkeit"))</f>
        <v>RSV Frellstedt I U13</v>
      </c>
      <c r="E26" s="161"/>
      <c r="F26" s="137" t="s">
        <v>12</v>
      </c>
      <c r="G26" s="137" t="s">
        <v>42</v>
      </c>
      <c r="H26" s="62"/>
    </row>
    <row r="27" spans="2:8" s="17" customFormat="1" ht="15" customHeight="1">
      <c r="B27" s="155" t="str">
        <f>IF(ISNUMBER(D6),VLOOKUP(D6,'[1]Lizenzen'!$D$8:$K$2878,4,FALSE),"")</f>
        <v>RSV Frellstedt I U13</v>
      </c>
      <c r="C27" s="155"/>
      <c r="D27" s="158" t="str">
        <f>IF(ISNUMBER(D6),VLOOKUP(D6,'[1]Lizenzen'!$D$8:$K$2878,7,FALSE),"")</f>
        <v>Knigge   Luisa</v>
      </c>
      <c r="E27" s="155"/>
      <c r="F27" s="133"/>
      <c r="G27" s="134"/>
      <c r="H27" s="64"/>
    </row>
    <row r="28" spans="2:8" s="17" customFormat="1" ht="15" customHeight="1" thickBot="1">
      <c r="B28" s="156" t="str">
        <f>IF(ISNUMBER(D7),VLOOKUP(D7,'[1]Lizenzen'!$D$8:$K$2878,4,FALSE),"")</f>
        <v>RSV Frellstedt I U13</v>
      </c>
      <c r="C28" s="156"/>
      <c r="D28" s="159" t="str">
        <f>IF(ISNUMBER(D7),VLOOKUP(D7,'[1]Lizenzen'!$D$8:$K$2878,7,FALSE),"")</f>
        <v>Hanssen   Rieke</v>
      </c>
      <c r="E28" s="156"/>
      <c r="F28" s="135"/>
      <c r="G28" s="136"/>
      <c r="H28" s="64"/>
    </row>
    <row r="29" spans="2:7" s="17" customFormat="1" ht="15" customHeight="1" thickBot="1">
      <c r="B29" s="138"/>
      <c r="C29" s="139"/>
      <c r="D29" s="106"/>
      <c r="E29" s="106"/>
      <c r="F29" s="55"/>
      <c r="G29" s="110"/>
    </row>
    <row r="30" spans="2:7" s="17" customFormat="1" ht="15" customHeight="1">
      <c r="B30" s="161">
        <f>IF(ISNUMBER(#REF!),VLOOKUP(#REF!,#REF!,4,FALSE),"")</f>
      </c>
      <c r="C30" s="161"/>
      <c r="D30" s="160" t="str">
        <f>IF(B31="x",0,IF(B31=B32,B31,"Zugehörigkeit"))</f>
        <v>RSV Halle I U13</v>
      </c>
      <c r="E30" s="161"/>
      <c r="F30" s="137" t="s">
        <v>12</v>
      </c>
      <c r="G30" s="137" t="s">
        <v>42</v>
      </c>
    </row>
    <row r="31" spans="2:7" s="17" customFormat="1" ht="15" customHeight="1">
      <c r="B31" s="155" t="str">
        <f>IF(ISNUMBER(D8),VLOOKUP(D8,'[1]Lizenzen'!$D$8:$K$2878,4,FALSE),"")</f>
        <v>RSV Halle I U13</v>
      </c>
      <c r="C31" s="155"/>
      <c r="D31" s="158" t="str">
        <f>IF(ISNUMBER(D8),VLOOKUP(D8,'[1]Lizenzen'!$D$8:$K$2878,7,FALSE),"")</f>
        <v>Stegmann   Lina</v>
      </c>
      <c r="E31" s="155"/>
      <c r="F31" s="133"/>
      <c r="G31" s="134"/>
    </row>
    <row r="32" spans="2:7" s="17" customFormat="1" ht="15" customHeight="1" thickBot="1">
      <c r="B32" s="156" t="str">
        <f>IF(ISNUMBER(D9),VLOOKUP(D9,'[1]Lizenzen'!$D$8:$K$2878,4,FALSE),"")</f>
        <v>RSV Halle I U13</v>
      </c>
      <c r="C32" s="156"/>
      <c r="D32" s="159" t="str">
        <f>IF(ISNUMBER(D9),VLOOKUP(D9,'[1]Lizenzen'!$D$8:$K$2878,7,FALSE),"")</f>
        <v>Weking   Haley</v>
      </c>
      <c r="E32" s="156"/>
      <c r="F32" s="135"/>
      <c r="G32" s="136"/>
    </row>
    <row r="33" spans="2:7" s="17" customFormat="1" ht="15" customHeight="1">
      <c r="B33" s="161">
        <f>IF(ISNUMBER(#REF!),VLOOKUP(#REF!,#REF!,4,FALSE),"")</f>
      </c>
      <c r="C33" s="161"/>
      <c r="D33" s="160" t="str">
        <f>IF(B34="x",0,IF(B34=B35,B34,"Zugehörigkeit"))</f>
        <v>RSV Frellstedt II U15</v>
      </c>
      <c r="E33" s="161"/>
      <c r="F33" s="137" t="s">
        <v>12</v>
      </c>
      <c r="G33" s="137" t="s">
        <v>42</v>
      </c>
    </row>
    <row r="34" spans="2:7" s="17" customFormat="1" ht="15" customHeight="1">
      <c r="B34" s="155" t="str">
        <f>IF(ISNUMBER(D10),VLOOKUP(D10,'[1]Lizenzen'!$D$8:$K$2878,4,FALSE),"")</f>
        <v>RSV Frellstedt II U15</v>
      </c>
      <c r="C34" s="155"/>
      <c r="D34" s="158" t="str">
        <f>IF(ISNUMBER(D10),VLOOKUP(D10,'[1]Lizenzen'!$D$8:$K$2878,7,FALSE),"")</f>
        <v>Dießelhorst   Catharina</v>
      </c>
      <c r="E34" s="155"/>
      <c r="F34" s="133"/>
      <c r="G34" s="134"/>
    </row>
    <row r="35" spans="2:7" s="17" customFormat="1" ht="15" customHeight="1" thickBot="1">
      <c r="B35" s="156" t="str">
        <f>IF(ISNUMBER(D11),VLOOKUP(D11,'[1]Lizenzen'!$D$8:$K$2878,4,FALSE),"")</f>
        <v>RSV Frellstedt II U15</v>
      </c>
      <c r="C35" s="156"/>
      <c r="D35" s="159" t="str">
        <f>IF(ISNUMBER(D11),VLOOKUP(D11,'[1]Lizenzen'!$D$8:$K$2878,7,FALSE),"")</f>
        <v>Haberling   Fiona</v>
      </c>
      <c r="E35" s="156"/>
      <c r="F35" s="135"/>
      <c r="G35" s="136"/>
    </row>
    <row r="36" spans="2:7" s="17" customFormat="1" ht="15" customHeight="1">
      <c r="B36" s="161">
        <f>IF(ISNUMBER(#REF!),VLOOKUP(#REF!,#REF!,4,FALSE),"")</f>
      </c>
      <c r="C36" s="161"/>
      <c r="D36" s="160">
        <f>IF(B37="x",0,IF(B37=B38,B37,"Zugehörigkeit"))</f>
      </c>
      <c r="E36" s="161"/>
      <c r="F36" s="137"/>
      <c r="G36" s="137"/>
    </row>
    <row r="37" spans="2:7" s="17" customFormat="1" ht="15" customHeight="1">
      <c r="B37" s="155">
        <f>IF(ISNUMBER(D12),VLOOKUP(D12,'[1]Lizenzen'!$D$8:$K$2878,4,FALSE),"")</f>
      </c>
      <c r="C37" s="155"/>
      <c r="D37" s="158">
        <f>IF(ISNUMBER(D12),VLOOKUP(D12,'[1]Lizenzen'!$D$8:$K$2878,7,FALSE),"")</f>
      </c>
      <c r="E37" s="155"/>
      <c r="F37" s="133">
        <f>IF(ISNUMBER(D12),VLOOKUP(D12,'[1]Lizenzen'!D8:K2884,3,FALSE),"")</f>
      </c>
      <c r="G37" s="134">
        <f>IF(ISNUMBER(D12),VLOOKUP(D12,'[1]Lizenzen'!D8:K2884,8,FALSE),"")</f>
      </c>
    </row>
    <row r="38" spans="2:7" s="17" customFormat="1" ht="15" customHeight="1" thickBot="1">
      <c r="B38" s="156">
        <f>IF(ISNUMBER(D13),VLOOKUP(D13,'[1]Lizenzen'!$D$8:$K$2878,4,FALSE),"")</f>
      </c>
      <c r="C38" s="156"/>
      <c r="D38" s="159">
        <f>IF(ISNUMBER(D13),VLOOKUP(D13,'[1]Lizenzen'!$D$8:$K$2878,7,FALSE),"")</f>
      </c>
      <c r="E38" s="156"/>
      <c r="F38" s="135">
        <f>IF(ISNUMBER(D13),VLOOKUP(D13,'[1]Lizenzen'!D8:K2885,3,FALSE),"")</f>
      </c>
      <c r="G38" s="136">
        <f>IF(ISNUMBER(D13),VLOOKUP(D13,'[1]Lizenzen'!D8:K2885,8,FALSE),"")</f>
      </c>
    </row>
    <row r="39" spans="7:10" ht="19.5" customHeight="1">
      <c r="G39" s="60"/>
      <c r="H39" s="62"/>
      <c r="I39" s="62"/>
      <c r="J39" s="62"/>
    </row>
    <row r="40" spans="2:10" s="17" customFormat="1" ht="15">
      <c r="B40" s="16"/>
      <c r="C40" s="16"/>
      <c r="D40" s="16"/>
      <c r="E40" s="16"/>
      <c r="F40" s="16"/>
      <c r="G40" s="16"/>
      <c r="H40" s="64"/>
      <c r="I40" s="64"/>
      <c r="J40" s="64"/>
    </row>
    <row r="41" spans="2:10" s="17" customFormat="1" ht="15">
      <c r="B41" s="21" t="s">
        <v>59</v>
      </c>
      <c r="C41" s="16"/>
      <c r="D41" s="16"/>
      <c r="E41" s="16"/>
      <c r="F41" s="16"/>
      <c r="G41" s="16"/>
      <c r="H41" s="64"/>
      <c r="I41" s="64"/>
      <c r="J41" s="64"/>
    </row>
    <row r="42" spans="2:12" s="15" customFormat="1" ht="30" customHeight="1">
      <c r="B42" s="18" t="s">
        <v>6</v>
      </c>
      <c r="C42" s="56" t="s">
        <v>39</v>
      </c>
      <c r="D42" s="56" t="s">
        <v>40</v>
      </c>
      <c r="E42" s="57" t="s">
        <v>41</v>
      </c>
      <c r="F42" s="63"/>
      <c r="G42" s="63"/>
      <c r="H42" s="63"/>
      <c r="I42" s="57"/>
      <c r="J42" s="57"/>
      <c r="K42" s="57"/>
      <c r="L42" s="57"/>
    </row>
    <row r="43" spans="2:10" ht="15">
      <c r="B43" s="20"/>
      <c r="C43" s="41">
        <v>45235</v>
      </c>
      <c r="D43" s="42">
        <v>0.4166666666666667</v>
      </c>
      <c r="E43" s="154" t="s">
        <v>63</v>
      </c>
      <c r="F43" s="154"/>
      <c r="G43" s="154" t="s">
        <v>69</v>
      </c>
      <c r="H43" s="154"/>
      <c r="I43" s="16"/>
      <c r="J43" s="16"/>
    </row>
    <row r="44" spans="2:8" s="15" customFormat="1" ht="24.75" customHeight="1">
      <c r="B44" s="18" t="s">
        <v>7</v>
      </c>
      <c r="C44" s="18"/>
      <c r="D44" s="18"/>
      <c r="E44" s="18"/>
      <c r="F44" s="18"/>
      <c r="G44" s="18"/>
      <c r="H44" s="18"/>
    </row>
    <row r="45" spans="2:10" ht="15">
      <c r="B45" s="20"/>
      <c r="C45" s="41">
        <v>45319</v>
      </c>
      <c r="D45" s="42">
        <v>0.4166666666666667</v>
      </c>
      <c r="E45" s="154" t="s">
        <v>75</v>
      </c>
      <c r="F45" s="154"/>
      <c r="G45" s="154" t="s">
        <v>76</v>
      </c>
      <c r="H45" s="154"/>
      <c r="I45" s="16"/>
      <c r="J45" s="16"/>
    </row>
    <row r="46" spans="2:8" s="15" customFormat="1" ht="24.75" customHeight="1">
      <c r="B46" s="18" t="s">
        <v>8</v>
      </c>
      <c r="C46" s="18"/>
      <c r="D46" s="18"/>
      <c r="E46" s="18"/>
      <c r="F46" s="18"/>
      <c r="G46" s="18"/>
      <c r="H46" s="18"/>
    </row>
    <row r="47" spans="2:10" ht="15">
      <c r="B47" s="20"/>
      <c r="C47" s="41">
        <v>45333</v>
      </c>
      <c r="D47" s="42">
        <v>0.4166666666666667</v>
      </c>
      <c r="E47" s="154" t="s">
        <v>68</v>
      </c>
      <c r="F47" s="154"/>
      <c r="G47" s="154" t="s">
        <v>66</v>
      </c>
      <c r="H47" s="154"/>
      <c r="I47" s="16"/>
      <c r="J47" s="16"/>
    </row>
    <row r="48" spans="6:10" ht="15">
      <c r="F48" s="60"/>
      <c r="G48" s="60"/>
      <c r="I48" s="16"/>
      <c r="J48" s="16"/>
    </row>
    <row r="49" spans="2:10" ht="19.5" customHeight="1">
      <c r="B49" s="163" t="s">
        <v>77</v>
      </c>
      <c r="C49" s="163"/>
      <c r="D49" s="163"/>
      <c r="E49" s="163"/>
      <c r="F49" s="163"/>
      <c r="G49" s="163"/>
      <c r="H49" s="163"/>
      <c r="I49" s="16"/>
      <c r="J49" s="16"/>
    </row>
    <row r="50" spans="2:10" ht="19.5" customHeight="1">
      <c r="B50" s="162"/>
      <c r="C50" s="162"/>
      <c r="D50" s="162"/>
      <c r="E50" s="162"/>
      <c r="F50" s="162"/>
      <c r="G50" s="162"/>
      <c r="H50" s="162"/>
      <c r="I50" s="16"/>
      <c r="J50" s="16"/>
    </row>
    <row r="51" spans="2:10" ht="19.5" customHeight="1">
      <c r="B51" s="164" t="s">
        <v>73</v>
      </c>
      <c r="C51" s="164"/>
      <c r="D51" s="164"/>
      <c r="E51" s="164"/>
      <c r="F51" s="164"/>
      <c r="G51" s="164"/>
      <c r="H51" s="164"/>
      <c r="I51" s="16"/>
      <c r="J51" s="16"/>
    </row>
    <row r="52" spans="2:10" ht="19.5" customHeight="1">
      <c r="B52" s="162" t="s">
        <v>78</v>
      </c>
      <c r="C52" s="162"/>
      <c r="D52" s="162"/>
      <c r="E52" s="162"/>
      <c r="F52" s="162"/>
      <c r="G52" s="162"/>
      <c r="H52" s="162"/>
      <c r="I52" s="16"/>
      <c r="J52" s="16"/>
    </row>
    <row r="53" spans="2:10" ht="19.5" customHeight="1">
      <c r="B53" s="162"/>
      <c r="C53" s="162"/>
      <c r="D53" s="162"/>
      <c r="E53" s="162"/>
      <c r="F53" s="162"/>
      <c r="G53" s="162"/>
      <c r="H53" s="162"/>
      <c r="I53" s="16"/>
      <c r="J53" s="16"/>
    </row>
    <row r="55" spans="2:3" ht="15">
      <c r="B55" s="15"/>
      <c r="C55" s="15"/>
    </row>
    <row r="57" spans="2:3" ht="15">
      <c r="B57" s="15"/>
      <c r="C57" s="15"/>
    </row>
    <row r="59" spans="2:3" ht="15">
      <c r="B59" s="15"/>
      <c r="C59" s="15"/>
    </row>
    <row r="61" spans="2:3" ht="15">
      <c r="B61" s="15"/>
      <c r="C61" s="15"/>
    </row>
  </sheetData>
  <sheetProtection/>
  <mergeCells count="49">
    <mergeCell ref="B50:H50"/>
    <mergeCell ref="B53:H53"/>
    <mergeCell ref="B23:C23"/>
    <mergeCell ref="B24:C24"/>
    <mergeCell ref="B25:C25"/>
    <mergeCell ref="B26:C26"/>
    <mergeCell ref="B49:H49"/>
    <mergeCell ref="B52:H52"/>
    <mergeCell ref="B51:H51"/>
    <mergeCell ref="D38:E38"/>
    <mergeCell ref="K19:L19"/>
    <mergeCell ref="D30:E30"/>
    <mergeCell ref="D33:E33"/>
    <mergeCell ref="D36:E36"/>
    <mergeCell ref="D31:E31"/>
    <mergeCell ref="D32:E32"/>
    <mergeCell ref="D34:E34"/>
    <mergeCell ref="D27:E27"/>
    <mergeCell ref="D28:E28"/>
    <mergeCell ref="D26:E26"/>
    <mergeCell ref="G47:H47"/>
    <mergeCell ref="B38:C38"/>
    <mergeCell ref="B30:C30"/>
    <mergeCell ref="B31:C31"/>
    <mergeCell ref="B32:C32"/>
    <mergeCell ref="B33:C33"/>
    <mergeCell ref="B35:C35"/>
    <mergeCell ref="D37:E37"/>
    <mergeCell ref="B36:C36"/>
    <mergeCell ref="B37:C37"/>
    <mergeCell ref="D19:E19"/>
    <mergeCell ref="D21:E21"/>
    <mergeCell ref="D20:E20"/>
    <mergeCell ref="D22:E22"/>
    <mergeCell ref="G43:H43"/>
    <mergeCell ref="G45:H45"/>
    <mergeCell ref="D35:E35"/>
    <mergeCell ref="D23:E23"/>
    <mergeCell ref="D24:E24"/>
    <mergeCell ref="D25:E25"/>
    <mergeCell ref="E43:F43"/>
    <mergeCell ref="E45:F45"/>
    <mergeCell ref="E47:F47"/>
    <mergeCell ref="B20:C20"/>
    <mergeCell ref="B21:C21"/>
    <mergeCell ref="B22:C22"/>
    <mergeCell ref="B34:C34"/>
    <mergeCell ref="B27:C27"/>
    <mergeCell ref="B28:C28"/>
  </mergeCells>
  <conditionalFormatting sqref="D2:D13">
    <cfRule type="expression" priority="1" dxfId="2" stopIfTrue="1">
      <formula>U2=1</formula>
    </cfRule>
    <cfRule type="expression" priority="2" dxfId="3" stopIfTrue="1">
      <formula>U2=0</formula>
    </cfRule>
  </conditionalFormatting>
  <printOptions horizontalCentered="1"/>
  <pageMargins left="0" right="0" top="0.5905511811023623" bottom="0.5905511811023623" header="0.5118110236220472" footer="0.5118110236220472"/>
  <pageSetup blackAndWhite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BV234"/>
  <sheetViews>
    <sheetView zoomScale="85" zoomScaleNormal="85" zoomScalePageLayoutView="0" workbookViewId="0" topLeftCell="A1">
      <selection activeCell="W77" sqref="W77"/>
    </sheetView>
  </sheetViews>
  <sheetFormatPr defaultColWidth="11.5546875" defaultRowHeight="15"/>
  <cols>
    <col min="1" max="2" width="11.5546875" style="24" customWidth="1"/>
    <col min="3" max="3" width="5.77734375" style="23" customWidth="1"/>
    <col min="4" max="4" width="21.4453125" style="24" customWidth="1"/>
    <col min="5" max="5" width="3.77734375" style="25" customWidth="1"/>
    <col min="6" max="6" width="5.77734375" style="24" customWidth="1"/>
    <col min="7" max="7" width="0.88671875" style="25" customWidth="1"/>
    <col min="8" max="8" width="5.77734375" style="26" customWidth="1"/>
    <col min="9" max="9" width="8.88671875" style="33" customWidth="1"/>
    <col min="10" max="10" width="4.77734375" style="24" customWidth="1"/>
    <col min="11" max="11" width="1.33203125" style="25" customWidth="1"/>
    <col min="12" max="12" width="5.21484375" style="26" customWidth="1"/>
    <col min="13" max="13" width="5.77734375" style="23" customWidth="1"/>
    <col min="14" max="14" width="21.5546875" style="24" customWidth="1"/>
    <col min="15" max="15" width="3.77734375" style="25" customWidth="1"/>
    <col min="16" max="16" width="5.77734375" style="24" customWidth="1"/>
    <col min="17" max="17" width="0.88671875" style="25" customWidth="1"/>
    <col min="18" max="18" width="5.77734375" style="26" customWidth="1"/>
    <col min="19" max="19" width="9.10546875" style="33" customWidth="1"/>
    <col min="20" max="20" width="6.10546875" style="24" customWidth="1"/>
    <col min="21" max="21" width="1.4375" style="25" customWidth="1"/>
    <col min="22" max="22" width="6.21484375" style="26" customWidth="1"/>
    <col min="23" max="23" width="4.3359375" style="23" customWidth="1"/>
    <col min="24" max="24" width="21.99609375" style="24" customWidth="1"/>
    <col min="25" max="25" width="3.77734375" style="25" customWidth="1"/>
    <col min="26" max="26" width="5.77734375" style="24" customWidth="1"/>
    <col min="27" max="27" width="0.88671875" style="25" customWidth="1"/>
    <col min="28" max="28" width="5.77734375" style="26" customWidth="1"/>
    <col min="29" max="29" width="9.10546875" style="33" customWidth="1"/>
    <col min="30" max="30" width="4.77734375" style="24" customWidth="1"/>
    <col min="31" max="31" width="1.33203125" style="25" customWidth="1"/>
    <col min="32" max="32" width="6.4453125" style="26" customWidth="1"/>
    <col min="33" max="33" width="7.21484375" style="24" customWidth="1"/>
    <col min="34" max="34" width="16.3359375" style="24" customWidth="1"/>
    <col min="35" max="35" width="5.4453125" style="24" customWidth="1"/>
    <col min="36" max="36" width="17.21484375" style="24" customWidth="1"/>
    <col min="37" max="37" width="9.3359375" style="24" customWidth="1"/>
    <col min="38" max="38" width="10.21484375" style="24" customWidth="1"/>
    <col min="39" max="39" width="9.77734375" style="24" customWidth="1"/>
    <col min="40" max="40" width="11.5546875" style="24" customWidth="1"/>
    <col min="41" max="41" width="9.3359375" style="24" customWidth="1"/>
    <col min="42" max="42" width="9.99609375" style="24" customWidth="1"/>
    <col min="43" max="43" width="15.77734375" style="24" customWidth="1"/>
    <col min="44" max="16384" width="11.5546875" style="24" customWidth="1"/>
  </cols>
  <sheetData>
    <row r="1" spans="3:32" s="31" customFormat="1" ht="20.25" customHeight="1">
      <c r="C1" s="177" t="str">
        <f>CONCATENATE("1. Spieltag ",Einteilung!$H$18)</f>
        <v>1. Spieltag Radpolo U13 + U15 "Liga"</v>
      </c>
      <c r="D1" s="177"/>
      <c r="E1" s="177"/>
      <c r="F1" s="177"/>
      <c r="G1" s="177"/>
      <c r="H1" s="177"/>
      <c r="I1" s="177"/>
      <c r="J1" s="177"/>
      <c r="K1" s="177"/>
      <c r="L1" s="177"/>
      <c r="M1" s="177" t="str">
        <f>CONCATENATE("2. Spieltag ",Einteilung!$H$18)</f>
        <v>2. Spieltag Radpolo U13 + U15 "Liga"</v>
      </c>
      <c r="N1" s="177"/>
      <c r="O1" s="177"/>
      <c r="P1" s="177"/>
      <c r="Q1" s="177"/>
      <c r="R1" s="177"/>
      <c r="S1" s="177"/>
      <c r="T1" s="177"/>
      <c r="U1" s="177"/>
      <c r="V1" s="177"/>
      <c r="W1" s="177" t="str">
        <f>CONCATENATE("3. Spieltag ",Einteilung!$H$18)</f>
        <v>3. Spieltag Radpolo U13 + U15 "Liga"</v>
      </c>
      <c r="X1" s="177"/>
      <c r="Y1" s="177"/>
      <c r="Z1" s="177"/>
      <c r="AA1" s="177"/>
      <c r="AB1" s="177"/>
      <c r="AC1" s="177"/>
      <c r="AD1" s="177"/>
      <c r="AE1" s="177"/>
      <c r="AF1" s="177"/>
    </row>
    <row r="2" spans="3:32" s="22" customFormat="1" ht="15" customHeight="1">
      <c r="C2" s="174" t="s">
        <v>58</v>
      </c>
      <c r="D2" s="174"/>
      <c r="E2" s="175" t="str">
        <f>Einteilung!$E$43</f>
        <v>Frellstedt</v>
      </c>
      <c r="F2" s="175"/>
      <c r="G2" s="175"/>
      <c r="H2" s="175"/>
      <c r="I2" s="175"/>
      <c r="J2" s="176">
        <f>Einteilung!$C$43</f>
        <v>45235</v>
      </c>
      <c r="K2" s="176"/>
      <c r="L2" s="176"/>
      <c r="M2" s="174" t="s">
        <v>58</v>
      </c>
      <c r="N2" s="174"/>
      <c r="O2" s="175" t="str">
        <f>Einteilung!$E$45</f>
        <v>Obernfeld</v>
      </c>
      <c r="P2" s="175"/>
      <c r="Q2" s="175"/>
      <c r="R2" s="175"/>
      <c r="S2" s="175"/>
      <c r="T2" s="176">
        <f>Einteilung!$C$45</f>
        <v>45319</v>
      </c>
      <c r="U2" s="176"/>
      <c r="V2" s="176"/>
      <c r="W2" s="174" t="s">
        <v>58</v>
      </c>
      <c r="X2" s="174"/>
      <c r="Y2" s="175" t="str">
        <f>Einteilung!$E$47</f>
        <v>Halle</v>
      </c>
      <c r="Z2" s="175"/>
      <c r="AA2" s="175"/>
      <c r="AB2" s="175"/>
      <c r="AC2" s="175"/>
      <c r="AD2" s="176">
        <f>Einteilung!$C$47</f>
        <v>45333</v>
      </c>
      <c r="AE2" s="176"/>
      <c r="AF2" s="176"/>
    </row>
    <row r="3" spans="3:32" ht="15" customHeight="1">
      <c r="C3" s="28" t="str">
        <f>Spielpläne!$A$24</f>
        <v>1. </v>
      </c>
      <c r="D3" s="108" t="str">
        <f>Spielpläne!B24</f>
        <v>RSV Frellstedt I U15</v>
      </c>
      <c r="E3" s="109" t="str">
        <f>Spielpläne!D24</f>
        <v>-</v>
      </c>
      <c r="F3" s="172" t="str">
        <f>Spielpläne!E24</f>
        <v>RSV Frellstedt II U15</v>
      </c>
      <c r="G3" s="172"/>
      <c r="H3" s="172"/>
      <c r="I3" s="172"/>
      <c r="J3" s="34">
        <v>2</v>
      </c>
      <c r="K3" s="29" t="str">
        <f>Spielpläne!H24</f>
        <v>:</v>
      </c>
      <c r="L3" s="35">
        <v>3</v>
      </c>
      <c r="M3" s="28" t="str">
        <f>Spielpläne!A75</f>
        <v>1. </v>
      </c>
      <c r="N3" s="107" t="str">
        <f>Spielpläne!$B$75</f>
        <v>RSV Frellstedt I U15</v>
      </c>
      <c r="O3" s="107" t="s">
        <v>0</v>
      </c>
      <c r="P3" s="178" t="str">
        <f>Spielpläne!$E$75</f>
        <v>RSV Frellstedt II U15</v>
      </c>
      <c r="Q3" s="178" t="str">
        <f>Spielpläne!$B$75</f>
        <v>RSV Frellstedt I U15</v>
      </c>
      <c r="R3" s="178" t="str">
        <f>Spielpläne!$B$75</f>
        <v>RSV Frellstedt I U15</v>
      </c>
      <c r="S3" s="178" t="str">
        <f>Spielpläne!$B$75</f>
        <v>RSV Frellstedt I U15</v>
      </c>
      <c r="T3" s="34">
        <v>3</v>
      </c>
      <c r="U3" s="29" t="s">
        <v>1</v>
      </c>
      <c r="V3" s="35">
        <v>0</v>
      </c>
      <c r="W3" s="28" t="str">
        <f>Spielpläne!A126</f>
        <v>1. </v>
      </c>
      <c r="X3" s="73" t="str">
        <f>Spielpläne!B126</f>
        <v>RSV Frellstedt I U15</v>
      </c>
      <c r="Y3" s="28" t="str">
        <f>Spielpläne!D126</f>
        <v>-</v>
      </c>
      <c r="Z3" s="172" t="str">
        <f>Spielpläne!E126</f>
        <v>RSV Frellstedt II U15</v>
      </c>
      <c r="AA3" s="172" t="str">
        <f>Spielpläne!$B$126</f>
        <v>RSV Frellstedt I U15</v>
      </c>
      <c r="AB3" s="172" t="str">
        <f>Spielpläne!$B$126</f>
        <v>RSV Frellstedt I U15</v>
      </c>
      <c r="AC3" s="172" t="str">
        <f>Spielpläne!$B$126</f>
        <v>RSV Frellstedt I U15</v>
      </c>
      <c r="AD3" s="34"/>
      <c r="AE3" s="29" t="s">
        <v>1</v>
      </c>
      <c r="AF3" s="35"/>
    </row>
    <row r="4" spans="3:32" ht="15" customHeight="1">
      <c r="C4" s="28" t="str">
        <f>Spielpläne!A25</f>
        <v>2. </v>
      </c>
      <c r="D4" s="108" t="str">
        <f>Spielpläne!B25</f>
        <v>RVS Obernfeld I U15</v>
      </c>
      <c r="E4" s="109" t="str">
        <f>Spielpläne!D25</f>
        <v>-</v>
      </c>
      <c r="F4" s="172" t="str">
        <f>Spielpläne!E25</f>
        <v>RSV Frellstedt I U13</v>
      </c>
      <c r="G4" s="172"/>
      <c r="H4" s="172"/>
      <c r="I4" s="172"/>
      <c r="J4" s="34">
        <v>1</v>
      </c>
      <c r="K4" s="29" t="str">
        <f>Spielpläne!H25</f>
        <v>:</v>
      </c>
      <c r="L4" s="35">
        <v>2</v>
      </c>
      <c r="M4" s="28" t="str">
        <f>Spielpläne!A76</f>
        <v>2. </v>
      </c>
      <c r="N4" s="107" t="str">
        <f>Spielpläne!B76</f>
        <v>RVS Obernfeld I U15</v>
      </c>
      <c r="O4" s="107" t="s">
        <v>0</v>
      </c>
      <c r="P4" s="178" t="str">
        <f>Spielpläne!$E76</f>
        <v>RSV Frellstedt I U13</v>
      </c>
      <c r="Q4" s="178" t="str">
        <f>Spielpläne!$B$75</f>
        <v>RSV Frellstedt I U15</v>
      </c>
      <c r="R4" s="178" t="str">
        <f>Spielpläne!$B$75</f>
        <v>RSV Frellstedt I U15</v>
      </c>
      <c r="S4" s="178" t="str">
        <f>Spielpläne!$B$75</f>
        <v>RSV Frellstedt I U15</v>
      </c>
      <c r="T4" s="34">
        <v>2</v>
      </c>
      <c r="U4" s="29" t="s">
        <v>1</v>
      </c>
      <c r="V4" s="35">
        <v>2</v>
      </c>
      <c r="W4" s="28" t="str">
        <f>Spielpläne!A127</f>
        <v>2. </v>
      </c>
      <c r="X4" s="73" t="str">
        <f>Spielpläne!B127</f>
        <v>RVS Obernfeld I U15</v>
      </c>
      <c r="Y4" s="28" t="str">
        <f>Spielpläne!D127</f>
        <v>-</v>
      </c>
      <c r="Z4" s="172" t="str">
        <f>Spielpläne!E127</f>
        <v>RSV Frellstedt I U13</v>
      </c>
      <c r="AA4" s="172" t="str">
        <f>Spielpläne!$B$126</f>
        <v>RSV Frellstedt I U15</v>
      </c>
      <c r="AB4" s="172" t="str">
        <f>Spielpläne!$B$126</f>
        <v>RSV Frellstedt I U15</v>
      </c>
      <c r="AC4" s="172" t="str">
        <f>Spielpläne!$B$126</f>
        <v>RSV Frellstedt I U15</v>
      </c>
      <c r="AD4" s="34"/>
      <c r="AE4" s="29" t="s">
        <v>1</v>
      </c>
      <c r="AF4" s="35"/>
    </row>
    <row r="5" spans="3:32" ht="15" customHeight="1">
      <c r="C5" s="28" t="str">
        <f>Spielpläne!A26</f>
        <v>3. </v>
      </c>
      <c r="D5" s="108" t="str">
        <f>Spielpläne!B26</f>
        <v>RSV Halle I U13</v>
      </c>
      <c r="E5" s="109" t="str">
        <f>Spielpläne!D26</f>
        <v>-</v>
      </c>
      <c r="F5" s="172" t="str">
        <f>Spielpläne!E26</f>
        <v>RSV Frellstedt II U15</v>
      </c>
      <c r="G5" s="172"/>
      <c r="H5" s="172"/>
      <c r="I5" s="172"/>
      <c r="J5" s="34">
        <v>4</v>
      </c>
      <c r="K5" s="29" t="str">
        <f>Spielpläne!H26</f>
        <v>:</v>
      </c>
      <c r="L5" s="35">
        <v>0</v>
      </c>
      <c r="M5" s="28" t="str">
        <f>Spielpläne!A77</f>
        <v>3. </v>
      </c>
      <c r="N5" s="107" t="str">
        <f>Spielpläne!B77</f>
        <v>RSV Halle I U13</v>
      </c>
      <c r="O5" s="107" t="s">
        <v>0</v>
      </c>
      <c r="P5" s="178" t="str">
        <f>Spielpläne!$E77</f>
        <v>RSV Frellstedt II U15</v>
      </c>
      <c r="Q5" s="178" t="str">
        <f>Spielpläne!$B$75</f>
        <v>RSV Frellstedt I U15</v>
      </c>
      <c r="R5" s="178" t="str">
        <f>Spielpläne!$B$75</f>
        <v>RSV Frellstedt I U15</v>
      </c>
      <c r="S5" s="178" t="str">
        <f>Spielpläne!$B$75</f>
        <v>RSV Frellstedt I U15</v>
      </c>
      <c r="T5" s="34">
        <v>1</v>
      </c>
      <c r="U5" s="29" t="s">
        <v>1</v>
      </c>
      <c r="V5" s="35">
        <v>2</v>
      </c>
      <c r="W5" s="28" t="str">
        <f>Spielpläne!A128</f>
        <v>3. </v>
      </c>
      <c r="X5" s="73" t="str">
        <f>Spielpläne!B128</f>
        <v>RSV Halle I U13</v>
      </c>
      <c r="Y5" s="28" t="str">
        <f>Spielpläne!D128</f>
        <v>-</v>
      </c>
      <c r="Z5" s="172" t="str">
        <f>Spielpläne!E128</f>
        <v>RSV Frellstedt II U15</v>
      </c>
      <c r="AA5" s="172" t="str">
        <f>Spielpläne!$B$126</f>
        <v>RSV Frellstedt I U15</v>
      </c>
      <c r="AB5" s="172" t="str">
        <f>Spielpläne!$B$126</f>
        <v>RSV Frellstedt I U15</v>
      </c>
      <c r="AC5" s="172" t="str">
        <f>Spielpläne!$B$126</f>
        <v>RSV Frellstedt I U15</v>
      </c>
      <c r="AD5" s="34"/>
      <c r="AE5" s="29" t="s">
        <v>1</v>
      </c>
      <c r="AF5" s="35"/>
    </row>
    <row r="6" spans="3:32" ht="15" customHeight="1">
      <c r="C6" s="28" t="str">
        <f>Spielpläne!A27</f>
        <v>4. </v>
      </c>
      <c r="D6" s="108" t="str">
        <f>Spielpläne!B27</f>
        <v>RSV Frellstedt I U15</v>
      </c>
      <c r="E6" s="109" t="str">
        <f>Spielpläne!D27</f>
        <v>-</v>
      </c>
      <c r="F6" s="172" t="str">
        <f>Spielpläne!E27</f>
        <v>RSV Frellstedt I U13</v>
      </c>
      <c r="G6" s="172"/>
      <c r="H6" s="172"/>
      <c r="I6" s="172"/>
      <c r="J6" s="34">
        <v>2</v>
      </c>
      <c r="K6" s="29" t="str">
        <f>Spielpläne!H27</f>
        <v>:</v>
      </c>
      <c r="L6" s="35">
        <v>3</v>
      </c>
      <c r="M6" s="28" t="str">
        <f>Spielpläne!A78</f>
        <v>4. </v>
      </c>
      <c r="N6" s="107" t="str">
        <f>Spielpläne!B78</f>
        <v>RSV Frellstedt I U15</v>
      </c>
      <c r="O6" s="107" t="s">
        <v>0</v>
      </c>
      <c r="P6" s="178" t="str">
        <f>Spielpläne!$E78</f>
        <v>RSV Frellstedt I U13</v>
      </c>
      <c r="Q6" s="178" t="str">
        <f>Spielpläne!$B$75</f>
        <v>RSV Frellstedt I U15</v>
      </c>
      <c r="R6" s="178" t="str">
        <f>Spielpläne!$B$75</f>
        <v>RSV Frellstedt I U15</v>
      </c>
      <c r="S6" s="178" t="str">
        <f>Spielpläne!$B$75</f>
        <v>RSV Frellstedt I U15</v>
      </c>
      <c r="T6" s="34">
        <v>1</v>
      </c>
      <c r="U6" s="29" t="s">
        <v>1</v>
      </c>
      <c r="V6" s="35">
        <v>4</v>
      </c>
      <c r="W6" s="28" t="str">
        <f>Spielpläne!A129</f>
        <v>4. </v>
      </c>
      <c r="X6" s="73" t="str">
        <f>Spielpläne!B129</f>
        <v>RSV Frellstedt I U15</v>
      </c>
      <c r="Y6" s="28" t="str">
        <f>Spielpläne!D129</f>
        <v>-</v>
      </c>
      <c r="Z6" s="172" t="str">
        <f>Spielpläne!E129</f>
        <v>RSV Frellstedt I U13</v>
      </c>
      <c r="AA6" s="172" t="str">
        <f>Spielpläne!$B$126</f>
        <v>RSV Frellstedt I U15</v>
      </c>
      <c r="AB6" s="172" t="str">
        <f>Spielpläne!$B$126</f>
        <v>RSV Frellstedt I U15</v>
      </c>
      <c r="AC6" s="172" t="str">
        <f>Spielpläne!$B$126</f>
        <v>RSV Frellstedt I U15</v>
      </c>
      <c r="AD6" s="34"/>
      <c r="AE6" s="29" t="s">
        <v>1</v>
      </c>
      <c r="AF6" s="35"/>
    </row>
    <row r="7" spans="3:32" ht="15" customHeight="1">
      <c r="C7" s="28" t="str">
        <f>Spielpläne!A28</f>
        <v>5. </v>
      </c>
      <c r="D7" s="108" t="str">
        <f>Spielpläne!B28</f>
        <v>RVS Obernfeld I U15</v>
      </c>
      <c r="E7" s="109" t="str">
        <f>Spielpläne!D28</f>
        <v>-</v>
      </c>
      <c r="F7" s="172" t="str">
        <f>Spielpläne!E28</f>
        <v>RSV Halle I U13</v>
      </c>
      <c r="G7" s="172"/>
      <c r="H7" s="172"/>
      <c r="I7" s="172"/>
      <c r="J7" s="34">
        <v>4</v>
      </c>
      <c r="K7" s="29" t="str">
        <f>Spielpläne!H28</f>
        <v>:</v>
      </c>
      <c r="L7" s="35">
        <v>1</v>
      </c>
      <c r="M7" s="28" t="str">
        <f>Spielpläne!A79</f>
        <v>5. </v>
      </c>
      <c r="N7" s="107" t="str">
        <f>Spielpläne!B79</f>
        <v>RVS Obernfeld I U15</v>
      </c>
      <c r="O7" s="107" t="s">
        <v>0</v>
      </c>
      <c r="P7" s="178" t="str">
        <f>Spielpläne!$E79</f>
        <v>RSV Halle I U13</v>
      </c>
      <c r="Q7" s="178" t="str">
        <f>Spielpläne!$B$75</f>
        <v>RSV Frellstedt I U15</v>
      </c>
      <c r="R7" s="178" t="str">
        <f>Spielpläne!$B$75</f>
        <v>RSV Frellstedt I U15</v>
      </c>
      <c r="S7" s="178" t="str">
        <f>Spielpläne!$B$75</f>
        <v>RSV Frellstedt I U15</v>
      </c>
      <c r="T7" s="34">
        <v>4</v>
      </c>
      <c r="U7" s="29" t="s">
        <v>1</v>
      </c>
      <c r="V7" s="35">
        <v>0</v>
      </c>
      <c r="W7" s="28" t="str">
        <f>Spielpläne!A130</f>
        <v>5. </v>
      </c>
      <c r="X7" s="73" t="str">
        <f>Spielpläne!B130</f>
        <v>RVS Obernfeld I U15</v>
      </c>
      <c r="Y7" s="28" t="str">
        <f>Spielpläne!D130</f>
        <v>-</v>
      </c>
      <c r="Z7" s="172" t="str">
        <f>Spielpläne!E130</f>
        <v>RSV Halle I U13</v>
      </c>
      <c r="AA7" s="172" t="str">
        <f>Spielpläne!$B$126</f>
        <v>RSV Frellstedt I U15</v>
      </c>
      <c r="AB7" s="172" t="str">
        <f>Spielpläne!$B$126</f>
        <v>RSV Frellstedt I U15</v>
      </c>
      <c r="AC7" s="172" t="str">
        <f>Spielpläne!$B$126</f>
        <v>RSV Frellstedt I U15</v>
      </c>
      <c r="AD7" s="34"/>
      <c r="AE7" s="29" t="s">
        <v>1</v>
      </c>
      <c r="AF7" s="35"/>
    </row>
    <row r="8" spans="3:32" ht="15" customHeight="1">
      <c r="C8" s="28" t="str">
        <f>Spielpläne!A29</f>
        <v>6. </v>
      </c>
      <c r="D8" s="108" t="str">
        <f>Spielpläne!B29</f>
        <v>RSV Frellstedt I U13</v>
      </c>
      <c r="E8" s="109" t="str">
        <f>Spielpläne!D29</f>
        <v>-</v>
      </c>
      <c r="F8" s="172" t="str">
        <f>Spielpläne!E29</f>
        <v>RSV Frellstedt II U15</v>
      </c>
      <c r="G8" s="172"/>
      <c r="H8" s="172"/>
      <c r="I8" s="172"/>
      <c r="J8" s="34">
        <v>5</v>
      </c>
      <c r="K8" s="29" t="str">
        <f>Spielpläne!H29</f>
        <v>:</v>
      </c>
      <c r="L8" s="35">
        <v>1</v>
      </c>
      <c r="M8" s="28" t="str">
        <f>Spielpläne!A80</f>
        <v>6. </v>
      </c>
      <c r="N8" s="107" t="str">
        <f>Spielpläne!B80</f>
        <v>RSV Frellstedt I U13</v>
      </c>
      <c r="O8" s="107" t="s">
        <v>0</v>
      </c>
      <c r="P8" s="178" t="str">
        <f>Spielpläne!$E80</f>
        <v>RSV Frellstedt II U15</v>
      </c>
      <c r="Q8" s="178" t="str">
        <f>Spielpläne!$B$75</f>
        <v>RSV Frellstedt I U15</v>
      </c>
      <c r="R8" s="178" t="str">
        <f>Spielpläne!$B$75</f>
        <v>RSV Frellstedt I U15</v>
      </c>
      <c r="S8" s="178" t="str">
        <f>Spielpläne!$B$75</f>
        <v>RSV Frellstedt I U15</v>
      </c>
      <c r="T8" s="34">
        <v>5</v>
      </c>
      <c r="U8" s="29" t="s">
        <v>1</v>
      </c>
      <c r="V8" s="35">
        <v>0</v>
      </c>
      <c r="W8" s="28" t="str">
        <f>Spielpläne!A131</f>
        <v>6. </v>
      </c>
      <c r="X8" s="73" t="str">
        <f>Spielpläne!B131</f>
        <v>RSV Frellstedt I U13</v>
      </c>
      <c r="Y8" s="28" t="str">
        <f>Spielpläne!D131</f>
        <v>-</v>
      </c>
      <c r="Z8" s="172" t="str">
        <f>Spielpläne!E131</f>
        <v>RSV Frellstedt II U15</v>
      </c>
      <c r="AA8" s="172" t="str">
        <f>Spielpläne!$B$126</f>
        <v>RSV Frellstedt I U15</v>
      </c>
      <c r="AB8" s="172" t="str">
        <f>Spielpläne!$B$126</f>
        <v>RSV Frellstedt I U15</v>
      </c>
      <c r="AC8" s="172" t="str">
        <f>Spielpläne!$B$126</f>
        <v>RSV Frellstedt I U15</v>
      </c>
      <c r="AD8" s="34"/>
      <c r="AE8" s="29" t="s">
        <v>1</v>
      </c>
      <c r="AF8" s="35"/>
    </row>
    <row r="9" spans="3:32" ht="15" customHeight="1">
      <c r="C9" s="28" t="str">
        <f>Spielpläne!A30</f>
        <v>7. </v>
      </c>
      <c r="D9" s="108" t="str">
        <f>Spielpläne!B30</f>
        <v>RSV Frellstedt I U15</v>
      </c>
      <c r="E9" s="109" t="str">
        <f>Spielpläne!D30</f>
        <v>-</v>
      </c>
      <c r="F9" s="172" t="str">
        <f>Spielpläne!E30</f>
        <v>RSV Halle I U13</v>
      </c>
      <c r="G9" s="172"/>
      <c r="H9" s="172"/>
      <c r="I9" s="172"/>
      <c r="J9" s="34">
        <v>4</v>
      </c>
      <c r="K9" s="29" t="str">
        <f>Spielpläne!H30</f>
        <v>:</v>
      </c>
      <c r="L9" s="35">
        <v>1</v>
      </c>
      <c r="M9" s="28" t="str">
        <f>Spielpläne!A81</f>
        <v>7. </v>
      </c>
      <c r="N9" s="107" t="str">
        <f>Spielpläne!B81</f>
        <v>RSV Frellstedt I U15</v>
      </c>
      <c r="O9" s="107" t="s">
        <v>0</v>
      </c>
      <c r="P9" s="178" t="str">
        <f>Spielpläne!$E81</f>
        <v>RSV Halle I U13</v>
      </c>
      <c r="Q9" s="178" t="str">
        <f>Spielpläne!$B$75</f>
        <v>RSV Frellstedt I U15</v>
      </c>
      <c r="R9" s="178" t="str">
        <f>Spielpläne!$B$75</f>
        <v>RSV Frellstedt I U15</v>
      </c>
      <c r="S9" s="178" t="str">
        <f>Spielpläne!$B$75</f>
        <v>RSV Frellstedt I U15</v>
      </c>
      <c r="T9" s="34">
        <v>6</v>
      </c>
      <c r="U9" s="29" t="s">
        <v>1</v>
      </c>
      <c r="V9" s="35">
        <v>1</v>
      </c>
      <c r="W9" s="28" t="str">
        <f>Spielpläne!A132</f>
        <v>7. </v>
      </c>
      <c r="X9" s="73" t="str">
        <f>Spielpläne!B132</f>
        <v>RSV Frellstedt I U15</v>
      </c>
      <c r="Y9" s="28" t="str">
        <f>Spielpläne!D132</f>
        <v>-</v>
      </c>
      <c r="Z9" s="172" t="str">
        <f>Spielpläne!E132</f>
        <v>RSV Halle I U13</v>
      </c>
      <c r="AA9" s="172" t="str">
        <f>Spielpläne!$B$126</f>
        <v>RSV Frellstedt I U15</v>
      </c>
      <c r="AB9" s="172" t="str">
        <f>Spielpläne!$B$126</f>
        <v>RSV Frellstedt I U15</v>
      </c>
      <c r="AC9" s="172" t="str">
        <f>Spielpläne!$B$126</f>
        <v>RSV Frellstedt I U15</v>
      </c>
      <c r="AD9" s="34"/>
      <c r="AE9" s="29" t="s">
        <v>1</v>
      </c>
      <c r="AF9" s="35"/>
    </row>
    <row r="10" spans="3:32" ht="15" customHeight="1">
      <c r="C10" s="28" t="str">
        <f>Spielpläne!A31</f>
        <v>8. </v>
      </c>
      <c r="D10" s="108" t="str">
        <f>Spielpläne!B31</f>
        <v>RVS Obernfeld I U15</v>
      </c>
      <c r="E10" s="109" t="str">
        <f>Spielpläne!D31</f>
        <v>-</v>
      </c>
      <c r="F10" s="172" t="str">
        <f>Spielpläne!E31</f>
        <v>RSV Frellstedt II U15</v>
      </c>
      <c r="G10" s="172"/>
      <c r="H10" s="172"/>
      <c r="I10" s="172"/>
      <c r="J10" s="34">
        <v>4</v>
      </c>
      <c r="K10" s="29" t="str">
        <f>Spielpläne!H31</f>
        <v>:</v>
      </c>
      <c r="L10" s="35">
        <v>1</v>
      </c>
      <c r="M10" s="28" t="str">
        <f>Spielpläne!A82</f>
        <v>8. </v>
      </c>
      <c r="N10" s="107" t="str">
        <f>Spielpläne!B82</f>
        <v>RVS Obernfeld I U15</v>
      </c>
      <c r="O10" s="107" t="s">
        <v>0</v>
      </c>
      <c r="P10" s="178" t="str">
        <f>Spielpläne!$E82</f>
        <v>RSV Frellstedt II U15</v>
      </c>
      <c r="Q10" s="178" t="str">
        <f>Spielpläne!$B$75</f>
        <v>RSV Frellstedt I U15</v>
      </c>
      <c r="R10" s="178" t="str">
        <f>Spielpläne!$B$75</f>
        <v>RSV Frellstedt I U15</v>
      </c>
      <c r="S10" s="178" t="str">
        <f>Spielpläne!$B$75</f>
        <v>RSV Frellstedt I U15</v>
      </c>
      <c r="T10" s="34">
        <v>6</v>
      </c>
      <c r="U10" s="29" t="s">
        <v>1</v>
      </c>
      <c r="V10" s="35">
        <v>0</v>
      </c>
      <c r="W10" s="28" t="str">
        <f>Spielpläne!A133</f>
        <v>8. </v>
      </c>
      <c r="X10" s="73" t="str">
        <f>Spielpläne!B133</f>
        <v>RVS Obernfeld I U15</v>
      </c>
      <c r="Y10" s="28" t="str">
        <f>Spielpläne!D133</f>
        <v>-</v>
      </c>
      <c r="Z10" s="172" t="str">
        <f>Spielpläne!E133</f>
        <v>RSV Frellstedt II U15</v>
      </c>
      <c r="AA10" s="172" t="str">
        <f>Spielpläne!$B$126</f>
        <v>RSV Frellstedt I U15</v>
      </c>
      <c r="AB10" s="172" t="str">
        <f>Spielpläne!$B$126</f>
        <v>RSV Frellstedt I U15</v>
      </c>
      <c r="AC10" s="172" t="str">
        <f>Spielpläne!$B$126</f>
        <v>RSV Frellstedt I U15</v>
      </c>
      <c r="AD10" s="34"/>
      <c r="AE10" s="29" t="s">
        <v>1</v>
      </c>
      <c r="AF10" s="35"/>
    </row>
    <row r="11" spans="3:32" ht="15" customHeight="1">
      <c r="C11" s="28" t="str">
        <f>Spielpläne!A32</f>
        <v>9. </v>
      </c>
      <c r="D11" s="108" t="str">
        <f>Spielpläne!B32</f>
        <v>RSV Frellstedt I U13</v>
      </c>
      <c r="E11" s="109" t="str">
        <f>Spielpläne!D32</f>
        <v>-</v>
      </c>
      <c r="F11" s="172" t="str">
        <f>Spielpläne!E32</f>
        <v>RSV Halle I U13</v>
      </c>
      <c r="G11" s="172"/>
      <c r="H11" s="172"/>
      <c r="I11" s="172"/>
      <c r="J11" s="34">
        <v>6</v>
      </c>
      <c r="K11" s="29" t="str">
        <f>Spielpläne!H32</f>
        <v>:</v>
      </c>
      <c r="L11" s="35">
        <v>1</v>
      </c>
      <c r="M11" s="28" t="str">
        <f>Spielpläne!A83</f>
        <v>9. </v>
      </c>
      <c r="N11" s="107" t="str">
        <f>Spielpläne!B83</f>
        <v>RSV Frellstedt I U13</v>
      </c>
      <c r="O11" s="107" t="s">
        <v>0</v>
      </c>
      <c r="P11" s="178" t="str">
        <f>Spielpläne!$E83</f>
        <v>RSV Halle I U13</v>
      </c>
      <c r="Q11" s="178" t="str">
        <f>Spielpläne!$B$75</f>
        <v>RSV Frellstedt I U15</v>
      </c>
      <c r="R11" s="178" t="str">
        <f>Spielpläne!$B$75</f>
        <v>RSV Frellstedt I U15</v>
      </c>
      <c r="S11" s="178" t="str">
        <f>Spielpläne!$B$75</f>
        <v>RSV Frellstedt I U15</v>
      </c>
      <c r="T11" s="34">
        <v>3</v>
      </c>
      <c r="U11" s="29" t="s">
        <v>1</v>
      </c>
      <c r="V11" s="35">
        <v>2</v>
      </c>
      <c r="W11" s="28" t="str">
        <f>Spielpläne!A134</f>
        <v>9. </v>
      </c>
      <c r="X11" s="73" t="str">
        <f>Spielpläne!B134</f>
        <v>RSV Frellstedt I U13</v>
      </c>
      <c r="Y11" s="28" t="str">
        <f>Spielpläne!D134</f>
        <v>-</v>
      </c>
      <c r="Z11" s="172" t="str">
        <f>Spielpläne!E134</f>
        <v>RSV Halle I U13</v>
      </c>
      <c r="AA11" s="172" t="str">
        <f>Spielpläne!$B$126</f>
        <v>RSV Frellstedt I U15</v>
      </c>
      <c r="AB11" s="172" t="str">
        <f>Spielpläne!$B$126</f>
        <v>RSV Frellstedt I U15</v>
      </c>
      <c r="AC11" s="172" t="str">
        <f>Spielpläne!$B$126</f>
        <v>RSV Frellstedt I U15</v>
      </c>
      <c r="AD11" s="34"/>
      <c r="AE11" s="29" t="s">
        <v>1</v>
      </c>
      <c r="AF11" s="35"/>
    </row>
    <row r="12" spans="3:32" ht="15" customHeight="1">
      <c r="C12" s="28" t="str">
        <f>Spielpläne!A33</f>
        <v>10. </v>
      </c>
      <c r="D12" s="108" t="str">
        <f>Spielpläne!B33</f>
        <v>RSV Frellstedt I U15</v>
      </c>
      <c r="E12" s="109" t="str">
        <f>Spielpläne!D33</f>
        <v>-</v>
      </c>
      <c r="F12" s="172" t="str">
        <f>Spielpläne!E33</f>
        <v>RVS Obernfeld I U15</v>
      </c>
      <c r="G12" s="172"/>
      <c r="H12" s="172"/>
      <c r="I12" s="172"/>
      <c r="J12" s="34">
        <v>0</v>
      </c>
      <c r="K12" s="29" t="str">
        <f>Spielpläne!H33</f>
        <v>:</v>
      </c>
      <c r="L12" s="35">
        <v>4</v>
      </c>
      <c r="M12" s="28" t="str">
        <f>Spielpläne!A84</f>
        <v>10. </v>
      </c>
      <c r="N12" s="107" t="str">
        <f>Spielpläne!B84</f>
        <v>RSV Frellstedt I U15</v>
      </c>
      <c r="O12" s="107" t="s">
        <v>0</v>
      </c>
      <c r="P12" s="178" t="str">
        <f>Spielpläne!$E84</f>
        <v>RVS Obernfeld I U15</v>
      </c>
      <c r="Q12" s="178" t="str">
        <f>Spielpläne!$B$75</f>
        <v>RSV Frellstedt I U15</v>
      </c>
      <c r="R12" s="178" t="str">
        <f>Spielpläne!$B$75</f>
        <v>RSV Frellstedt I U15</v>
      </c>
      <c r="S12" s="178" t="str">
        <f>Spielpläne!$B$75</f>
        <v>RSV Frellstedt I U15</v>
      </c>
      <c r="T12" s="34">
        <v>2</v>
      </c>
      <c r="U12" s="29" t="s">
        <v>1</v>
      </c>
      <c r="V12" s="35">
        <v>4</v>
      </c>
      <c r="W12" s="28" t="str">
        <f>Spielpläne!A135</f>
        <v>10. </v>
      </c>
      <c r="X12" s="73" t="str">
        <f>Spielpläne!B135</f>
        <v>RSV Frellstedt I U15</v>
      </c>
      <c r="Y12" s="28" t="str">
        <f>Spielpläne!D135</f>
        <v>-</v>
      </c>
      <c r="Z12" s="172" t="str">
        <f>Spielpläne!E135</f>
        <v>RVS Obernfeld I U15</v>
      </c>
      <c r="AA12" s="172" t="str">
        <f>Spielpläne!$B$126</f>
        <v>RSV Frellstedt I U15</v>
      </c>
      <c r="AB12" s="172" t="str">
        <f>Spielpläne!$B$126</f>
        <v>RSV Frellstedt I U15</v>
      </c>
      <c r="AC12" s="172" t="str">
        <f>Spielpläne!$B$126</f>
        <v>RSV Frellstedt I U15</v>
      </c>
      <c r="AD12" s="34"/>
      <c r="AE12" s="29" t="s">
        <v>1</v>
      </c>
      <c r="AF12" s="35"/>
    </row>
    <row r="13" spans="3:32" ht="15" customHeight="1">
      <c r="C13" s="28"/>
      <c r="D13" s="108"/>
      <c r="E13" s="109"/>
      <c r="F13" s="172"/>
      <c r="G13" s="172"/>
      <c r="H13" s="172"/>
      <c r="I13" s="172"/>
      <c r="J13" s="34"/>
      <c r="K13" s="29"/>
      <c r="L13" s="35"/>
      <c r="M13" s="28"/>
      <c r="N13" s="107"/>
      <c r="O13" s="107"/>
      <c r="P13" s="178"/>
      <c r="Q13" s="178"/>
      <c r="R13" s="178"/>
      <c r="S13" s="178"/>
      <c r="T13" s="34"/>
      <c r="U13" s="29"/>
      <c r="V13" s="35"/>
      <c r="W13" s="28"/>
      <c r="X13" s="73"/>
      <c r="Y13" s="28"/>
      <c r="Z13" s="172"/>
      <c r="AA13" s="172"/>
      <c r="AB13" s="172"/>
      <c r="AC13" s="172"/>
      <c r="AD13" s="34"/>
      <c r="AE13" s="29"/>
      <c r="AF13" s="35"/>
    </row>
    <row r="14" spans="3:32" s="22" customFormat="1" ht="15" customHeight="1">
      <c r="C14" s="28"/>
      <c r="D14" s="108"/>
      <c r="E14" s="109"/>
      <c r="F14" s="172"/>
      <c r="G14" s="172"/>
      <c r="H14" s="172"/>
      <c r="I14" s="172"/>
      <c r="J14" s="34"/>
      <c r="K14" s="29"/>
      <c r="L14" s="35"/>
      <c r="M14" s="28"/>
      <c r="N14" s="107"/>
      <c r="O14" s="107"/>
      <c r="P14" s="178"/>
      <c r="Q14" s="178"/>
      <c r="R14" s="178"/>
      <c r="S14" s="178"/>
      <c r="T14" s="34"/>
      <c r="U14" s="29"/>
      <c r="V14" s="35"/>
      <c r="W14" s="28"/>
      <c r="X14" s="73"/>
      <c r="Y14" s="28"/>
      <c r="Z14" s="172"/>
      <c r="AA14" s="172"/>
      <c r="AB14" s="172"/>
      <c r="AC14" s="172"/>
      <c r="AD14" s="34"/>
      <c r="AE14" s="29"/>
      <c r="AF14" s="35"/>
    </row>
    <row r="15" spans="3:32" ht="15" customHeight="1">
      <c r="C15" s="28"/>
      <c r="D15" s="108"/>
      <c r="E15" s="109"/>
      <c r="F15" s="172"/>
      <c r="G15" s="172"/>
      <c r="H15" s="172"/>
      <c r="I15" s="172"/>
      <c r="J15" s="34"/>
      <c r="K15" s="29"/>
      <c r="L15" s="35"/>
      <c r="M15" s="28"/>
      <c r="N15" s="107"/>
      <c r="O15" s="107"/>
      <c r="P15" s="178"/>
      <c r="Q15" s="178"/>
      <c r="R15" s="178"/>
      <c r="S15" s="178"/>
      <c r="T15" s="34"/>
      <c r="U15" s="29"/>
      <c r="V15" s="35"/>
      <c r="W15" s="28"/>
      <c r="X15" s="73"/>
      <c r="Y15" s="28"/>
      <c r="Z15" s="172"/>
      <c r="AA15" s="172"/>
      <c r="AB15" s="172"/>
      <c r="AC15" s="172"/>
      <c r="AD15" s="34"/>
      <c r="AE15" s="29"/>
      <c r="AF15" s="35"/>
    </row>
    <row r="16" spans="3:32" s="22" customFormat="1" ht="15" customHeight="1">
      <c r="C16" s="28"/>
      <c r="D16" s="108"/>
      <c r="E16" s="109"/>
      <c r="F16" s="172"/>
      <c r="G16" s="172"/>
      <c r="H16" s="172"/>
      <c r="I16" s="172"/>
      <c r="J16" s="34"/>
      <c r="K16" s="29"/>
      <c r="L16" s="35"/>
      <c r="M16" s="28"/>
      <c r="N16" s="107"/>
      <c r="O16" s="107"/>
      <c r="P16" s="178"/>
      <c r="Q16" s="178"/>
      <c r="R16" s="178"/>
      <c r="S16" s="178"/>
      <c r="T16" s="34"/>
      <c r="U16" s="29"/>
      <c r="V16" s="35"/>
      <c r="W16" s="28"/>
      <c r="X16" s="73"/>
      <c r="Y16" s="28"/>
      <c r="Z16" s="172"/>
      <c r="AA16" s="172"/>
      <c r="AB16" s="172"/>
      <c r="AC16" s="172"/>
      <c r="AD16" s="34"/>
      <c r="AE16" s="29"/>
      <c r="AF16" s="35"/>
    </row>
    <row r="17" spans="3:32" s="22" customFormat="1" ht="15" customHeight="1">
      <c r="C17" s="28"/>
      <c r="D17" s="108"/>
      <c r="E17" s="109"/>
      <c r="F17" s="172"/>
      <c r="G17" s="172"/>
      <c r="H17" s="172"/>
      <c r="I17" s="172"/>
      <c r="J17" s="34"/>
      <c r="K17" s="29"/>
      <c r="L17" s="35"/>
      <c r="M17" s="28"/>
      <c r="N17" s="107"/>
      <c r="O17" s="107"/>
      <c r="P17" s="178"/>
      <c r="Q17" s="178"/>
      <c r="R17" s="178"/>
      <c r="S17" s="178"/>
      <c r="T17" s="34"/>
      <c r="U17" s="29"/>
      <c r="V17" s="35"/>
      <c r="W17" s="28"/>
      <c r="X17" s="73"/>
      <c r="Y17" s="28"/>
      <c r="Z17" s="172"/>
      <c r="AA17" s="172"/>
      <c r="AB17" s="172"/>
      <c r="AC17" s="172"/>
      <c r="AD17" s="34"/>
      <c r="AE17" s="29"/>
      <c r="AF17" s="35"/>
    </row>
    <row r="18" spans="3:32" s="22" customFormat="1" ht="15" customHeight="1">
      <c r="C18" s="28"/>
      <c r="D18" s="19"/>
      <c r="E18" s="29"/>
      <c r="F18" s="73"/>
      <c r="G18" s="73"/>
      <c r="H18" s="73"/>
      <c r="I18" s="73"/>
      <c r="J18" s="34"/>
      <c r="K18" s="29"/>
      <c r="L18" s="35"/>
      <c r="M18" s="28"/>
      <c r="N18" s="19"/>
      <c r="O18" s="29"/>
      <c r="P18" s="73"/>
      <c r="Q18" s="73"/>
      <c r="R18" s="73"/>
      <c r="S18" s="73"/>
      <c r="T18" s="34"/>
      <c r="U18" s="29"/>
      <c r="V18" s="35"/>
      <c r="W18" s="28"/>
      <c r="X18" s="19"/>
      <c r="Y18" s="29"/>
      <c r="Z18" s="173"/>
      <c r="AA18" s="173"/>
      <c r="AB18" s="173"/>
      <c r="AC18" s="173"/>
      <c r="AD18" s="34"/>
      <c r="AE18" s="29"/>
      <c r="AF18" s="35"/>
    </row>
    <row r="19" spans="3:32" s="22" customFormat="1" ht="15" customHeight="1">
      <c r="C19" s="28"/>
      <c r="D19" s="19"/>
      <c r="E19" s="29"/>
      <c r="F19" s="73"/>
      <c r="G19" s="73"/>
      <c r="H19" s="73"/>
      <c r="I19" s="73"/>
      <c r="J19" s="34"/>
      <c r="K19" s="29">
        <f>Spielpläne!G42</f>
        <v>0</v>
      </c>
      <c r="L19" s="35"/>
      <c r="M19" s="28"/>
      <c r="N19" s="19"/>
      <c r="O19" s="29"/>
      <c r="P19" s="73"/>
      <c r="Q19" s="73"/>
      <c r="R19" s="73"/>
      <c r="S19" s="73"/>
      <c r="T19" s="34"/>
      <c r="U19" s="29"/>
      <c r="V19" s="35"/>
      <c r="W19" s="28"/>
      <c r="X19" s="19"/>
      <c r="Y19" s="29"/>
      <c r="Z19" s="173"/>
      <c r="AA19" s="173"/>
      <c r="AB19" s="173"/>
      <c r="AC19" s="173"/>
      <c r="AD19" s="34"/>
      <c r="AE19" s="29"/>
      <c r="AF19" s="35"/>
    </row>
    <row r="20" spans="3:32" s="22" customFormat="1" ht="15" customHeight="1">
      <c r="C20" s="28"/>
      <c r="D20" s="19"/>
      <c r="E20" s="29"/>
      <c r="F20" s="73"/>
      <c r="G20" s="73"/>
      <c r="H20" s="73"/>
      <c r="I20" s="73"/>
      <c r="J20" s="34"/>
      <c r="K20" s="29"/>
      <c r="L20" s="35"/>
      <c r="M20" s="28"/>
      <c r="N20" s="19"/>
      <c r="O20" s="29"/>
      <c r="P20" s="154"/>
      <c r="Q20" s="154"/>
      <c r="R20" s="154"/>
      <c r="S20" s="154"/>
      <c r="T20" s="34"/>
      <c r="U20" s="29"/>
      <c r="V20" s="35"/>
      <c r="W20" s="28"/>
      <c r="X20" s="19"/>
      <c r="Y20" s="29"/>
      <c r="Z20" s="154"/>
      <c r="AA20" s="154"/>
      <c r="AB20" s="154"/>
      <c r="AC20" s="154"/>
      <c r="AD20" s="34"/>
      <c r="AE20" s="29"/>
      <c r="AF20" s="35"/>
    </row>
    <row r="21" spans="3:32" s="22" customFormat="1" ht="15" customHeight="1">
      <c r="C21" s="28"/>
      <c r="D21" s="19"/>
      <c r="E21" s="29"/>
      <c r="F21" s="73"/>
      <c r="G21" s="73"/>
      <c r="H21" s="73"/>
      <c r="I21" s="73"/>
      <c r="J21" s="34"/>
      <c r="K21" s="29"/>
      <c r="L21" s="35"/>
      <c r="M21" s="28"/>
      <c r="N21" s="19"/>
      <c r="O21" s="29"/>
      <c r="P21" s="154"/>
      <c r="Q21" s="154"/>
      <c r="R21" s="154"/>
      <c r="S21" s="154"/>
      <c r="T21" s="34"/>
      <c r="U21" s="29"/>
      <c r="V21" s="35"/>
      <c r="W21" s="28"/>
      <c r="X21" s="19"/>
      <c r="Y21" s="29"/>
      <c r="Z21" s="154"/>
      <c r="AA21" s="154"/>
      <c r="AB21" s="154"/>
      <c r="AC21" s="154"/>
      <c r="AD21" s="34"/>
      <c r="AE21" s="29"/>
      <c r="AF21" s="35"/>
    </row>
    <row r="22" spans="3:32" s="22" customFormat="1" ht="15" customHeight="1" thickBot="1">
      <c r="C22" s="28"/>
      <c r="D22" s="19"/>
      <c r="E22" s="29"/>
      <c r="F22" s="73"/>
      <c r="G22" s="73"/>
      <c r="H22" s="73"/>
      <c r="I22" s="73"/>
      <c r="J22" s="34"/>
      <c r="K22" s="29"/>
      <c r="L22" s="35"/>
      <c r="M22" s="28"/>
      <c r="N22" s="19"/>
      <c r="O22" s="29"/>
      <c r="P22" s="73"/>
      <c r="Q22" s="73"/>
      <c r="R22" s="73"/>
      <c r="S22" s="73"/>
      <c r="T22" s="34"/>
      <c r="U22" s="29"/>
      <c r="V22" s="35"/>
      <c r="W22" s="28"/>
      <c r="X22" s="19"/>
      <c r="Y22" s="29"/>
      <c r="Z22" s="179"/>
      <c r="AA22" s="179"/>
      <c r="AB22" s="179"/>
      <c r="AC22" s="179"/>
      <c r="AD22" s="34"/>
      <c r="AE22" s="29"/>
      <c r="AF22" s="35"/>
    </row>
    <row r="23" spans="3:74" s="69" customFormat="1" ht="15" customHeight="1">
      <c r="C23" s="68"/>
      <c r="D23" s="83"/>
      <c r="E23" s="168"/>
      <c r="F23" s="168"/>
      <c r="G23" s="168"/>
      <c r="H23" s="168"/>
      <c r="I23" s="168"/>
      <c r="J23" s="168"/>
      <c r="K23" s="168"/>
      <c r="L23" s="169"/>
      <c r="N23" s="83"/>
      <c r="O23" s="168"/>
      <c r="P23" s="168"/>
      <c r="Q23" s="168"/>
      <c r="R23" s="168"/>
      <c r="S23" s="168"/>
      <c r="T23" s="168"/>
      <c r="U23" s="168"/>
      <c r="V23" s="169"/>
      <c r="X23" s="83"/>
      <c r="Y23" s="168"/>
      <c r="Z23" s="168"/>
      <c r="AA23" s="168"/>
      <c r="AB23" s="168"/>
      <c r="AC23" s="168"/>
      <c r="AD23" s="168"/>
      <c r="AE23" s="168"/>
      <c r="AF23" s="169"/>
      <c r="AH23" s="83"/>
      <c r="AI23" s="167"/>
      <c r="AJ23" s="168"/>
      <c r="AK23" s="168"/>
      <c r="AL23" s="168"/>
      <c r="AM23" s="168"/>
      <c r="AN23" s="168"/>
      <c r="AO23" s="168"/>
      <c r="AP23" s="169"/>
      <c r="AQ23" s="72"/>
      <c r="AR23" s="70"/>
      <c r="AS23" s="68"/>
      <c r="AU23" s="70"/>
      <c r="AW23" s="70"/>
      <c r="AX23" s="71"/>
      <c r="AY23" s="72"/>
      <c r="BA23" s="70"/>
      <c r="BB23" s="71"/>
      <c r="BC23" s="68"/>
      <c r="BE23" s="70"/>
      <c r="BG23" s="70"/>
      <c r="BH23" s="71"/>
      <c r="BI23" s="72"/>
      <c r="BK23" s="70"/>
      <c r="BL23" s="71"/>
      <c r="BM23" s="68"/>
      <c r="BO23" s="70"/>
      <c r="BQ23" s="70"/>
      <c r="BR23" s="71"/>
      <c r="BS23" s="72"/>
      <c r="BU23" s="70"/>
      <c r="BV23" s="71"/>
    </row>
    <row r="24" spans="3:74" s="69" customFormat="1" ht="15" customHeight="1">
      <c r="C24" s="68"/>
      <c r="D24" s="84"/>
      <c r="E24" s="80"/>
      <c r="F24" s="38"/>
      <c r="G24" s="66" t="s">
        <v>1</v>
      </c>
      <c r="H24" s="40"/>
      <c r="I24" s="78"/>
      <c r="J24" s="79">
        <f>IF(F24="","",IF(F24&gt;H24,3,IF(F24=H24,1,0)))</f>
      </c>
      <c r="K24" s="77" t="s">
        <v>1</v>
      </c>
      <c r="L24" s="85">
        <f>IF(F24="","",IF(F24&lt;H24,3,IF(F24=H24,1,0)))</f>
      </c>
      <c r="N24" s="84"/>
      <c r="O24" s="80"/>
      <c r="P24" s="38"/>
      <c r="Q24" s="66" t="s">
        <v>1</v>
      </c>
      <c r="R24" s="40"/>
      <c r="S24" s="78"/>
      <c r="T24" s="79">
        <f>IF(P24="","",IF(P24&gt;R24,3,IF(P24=R24,1,0)))</f>
      </c>
      <c r="U24" s="77" t="s">
        <v>1</v>
      </c>
      <c r="V24" s="85">
        <f>IF(P24="","",IF(P24&lt;R24,3,IF(P24=R24,1,0)))</f>
      </c>
      <c r="X24" s="84"/>
      <c r="Y24" s="80"/>
      <c r="Z24" s="38"/>
      <c r="AA24" s="66" t="s">
        <v>1</v>
      </c>
      <c r="AB24" s="40"/>
      <c r="AC24" s="78"/>
      <c r="AD24" s="79">
        <f>IF(Z24="","",IF(Z24&gt;AB24,3,IF(Z24=AB24,1,0)))</f>
      </c>
      <c r="AE24" s="77" t="s">
        <v>1</v>
      </c>
      <c r="AF24" s="85">
        <f>IF(Z24="","",IF(Z24&lt;AB24,3,IF(Z24=AB24,1,0)))</f>
      </c>
      <c r="AH24" s="84"/>
      <c r="AI24" s="101"/>
      <c r="AJ24" s="65"/>
      <c r="AK24" s="66"/>
      <c r="AL24" s="67"/>
      <c r="AM24" s="78"/>
      <c r="AN24" s="79"/>
      <c r="AO24" s="77"/>
      <c r="AP24" s="85"/>
      <c r="AQ24" s="72"/>
      <c r="AR24" s="71"/>
      <c r="AS24" s="68"/>
      <c r="AU24" s="70"/>
      <c r="AW24" s="70"/>
      <c r="AX24" s="71"/>
      <c r="AY24" s="72"/>
      <c r="BA24" s="70"/>
      <c r="BB24" s="71"/>
      <c r="BC24" s="68"/>
      <c r="BE24" s="70"/>
      <c r="BG24" s="70"/>
      <c r="BH24" s="71"/>
      <c r="BI24" s="72"/>
      <c r="BK24" s="70"/>
      <c r="BL24" s="71"/>
      <c r="BM24" s="68"/>
      <c r="BO24" s="70"/>
      <c r="BQ24" s="70"/>
      <c r="BR24" s="71"/>
      <c r="BS24" s="72"/>
      <c r="BU24" s="70"/>
      <c r="BV24" s="71"/>
    </row>
    <row r="25" spans="3:74" s="69" customFormat="1" ht="15" customHeight="1">
      <c r="C25" s="68"/>
      <c r="D25" s="84"/>
      <c r="E25" s="80"/>
      <c r="F25" s="38"/>
      <c r="G25" s="66" t="s">
        <v>1</v>
      </c>
      <c r="H25" s="40"/>
      <c r="I25" s="78"/>
      <c r="J25" s="82">
        <f>IF(F25="","",IF(F25&gt;H25,3,IF(F25=H25,1,0)))</f>
      </c>
      <c r="K25" s="77" t="s">
        <v>1</v>
      </c>
      <c r="L25" s="85">
        <f>IF(F25="","",IF(F25&lt;H25,3,IF(F25=H25,1,0)))</f>
      </c>
      <c r="N25" s="84"/>
      <c r="O25" s="80"/>
      <c r="P25" s="38"/>
      <c r="Q25" s="66" t="s">
        <v>1</v>
      </c>
      <c r="R25" s="40"/>
      <c r="S25" s="78"/>
      <c r="T25" s="82">
        <f>IF(P25="","",IF(P25&gt;R25,3,IF(P25=R25,1,0)))</f>
      </c>
      <c r="U25" s="77" t="s">
        <v>1</v>
      </c>
      <c r="V25" s="85">
        <f>IF(P25="","",IF(P25&lt;R25,3,IF(P25=R25,1,0)))</f>
      </c>
      <c r="X25" s="84"/>
      <c r="Y25" s="80"/>
      <c r="Z25" s="38"/>
      <c r="AA25" s="66" t="s">
        <v>1</v>
      </c>
      <c r="AB25" s="40"/>
      <c r="AC25" s="78"/>
      <c r="AD25" s="82">
        <f>IF(Z25="","",IF(Z25&gt;AB25,3,IF(Z25=AB25,1,0)))</f>
      </c>
      <c r="AE25" s="77" t="s">
        <v>1</v>
      </c>
      <c r="AF25" s="85">
        <f>IF(Z25="","",IF(Z25&lt;AB25,3,IF(Z25=AB25,1,0)))</f>
      </c>
      <c r="AH25" s="84"/>
      <c r="AI25" s="101"/>
      <c r="AJ25" s="65"/>
      <c r="AK25" s="66"/>
      <c r="AL25" s="67"/>
      <c r="AM25" s="78"/>
      <c r="AN25" s="79"/>
      <c r="AO25" s="77"/>
      <c r="AP25" s="85"/>
      <c r="AQ25" s="72"/>
      <c r="AR25" s="71"/>
      <c r="AS25" s="68"/>
      <c r="AU25" s="70"/>
      <c r="AW25" s="70"/>
      <c r="AX25" s="71"/>
      <c r="AY25" s="72"/>
      <c r="BA25" s="70"/>
      <c r="BB25" s="71"/>
      <c r="BC25" s="68"/>
      <c r="BE25" s="70"/>
      <c r="BG25" s="70"/>
      <c r="BH25" s="71"/>
      <c r="BI25" s="72"/>
      <c r="BK25" s="70"/>
      <c r="BL25" s="71"/>
      <c r="BM25" s="68"/>
      <c r="BO25" s="70"/>
      <c r="BQ25" s="70"/>
      <c r="BR25" s="71"/>
      <c r="BS25" s="72"/>
      <c r="BU25" s="70"/>
      <c r="BV25" s="71"/>
    </row>
    <row r="26" spans="3:74" s="69" customFormat="1" ht="15" customHeight="1">
      <c r="C26" s="68"/>
      <c r="D26" s="84"/>
      <c r="E26" s="80"/>
      <c r="F26" s="38"/>
      <c r="G26" s="66" t="s">
        <v>1</v>
      </c>
      <c r="H26" s="40"/>
      <c r="I26" s="78"/>
      <c r="J26" s="82">
        <f>IF(F26="","",IF(F26&gt;H26,3,IF(F26=H26,1,0)))</f>
      </c>
      <c r="K26" s="77" t="s">
        <v>1</v>
      </c>
      <c r="L26" s="85">
        <f>IF(F26="","",IF(F26&lt;H26,3,IF(F26=H26,1,0)))</f>
      </c>
      <c r="N26" s="84"/>
      <c r="O26" s="80"/>
      <c r="P26" s="38"/>
      <c r="Q26" s="66" t="s">
        <v>1</v>
      </c>
      <c r="R26" s="40"/>
      <c r="S26" s="78"/>
      <c r="T26" s="82">
        <f>IF(P26="","",IF(P26&gt;R26,3,IF(P26=R26,1,0)))</f>
      </c>
      <c r="U26" s="77" t="s">
        <v>1</v>
      </c>
      <c r="V26" s="85">
        <f>IF(P26="","",IF(P26&lt;R26,3,IF(P26=R26,1,0)))</f>
      </c>
      <c r="X26" s="84"/>
      <c r="Y26" s="80"/>
      <c r="Z26" s="38"/>
      <c r="AA26" s="66" t="s">
        <v>1</v>
      </c>
      <c r="AB26" s="40"/>
      <c r="AC26" s="78"/>
      <c r="AD26" s="82">
        <f>IF(Z26="","",IF(Z26&gt;AB26,3,IF(Z26=AB26,1,0)))</f>
      </c>
      <c r="AE26" s="77" t="s">
        <v>1</v>
      </c>
      <c r="AF26" s="85">
        <f>IF(Z26="","",IF(Z26&lt;AB26,3,IF(Z26=AB26,1,0)))</f>
      </c>
      <c r="AH26" s="84"/>
      <c r="AI26" s="101"/>
      <c r="AJ26" s="65"/>
      <c r="AK26" s="66"/>
      <c r="AL26" s="67"/>
      <c r="AM26" s="78"/>
      <c r="AN26" s="79"/>
      <c r="AO26" s="77"/>
      <c r="AP26" s="85"/>
      <c r="AQ26" s="72"/>
      <c r="AR26" s="71"/>
      <c r="AS26" s="68"/>
      <c r="AU26" s="70"/>
      <c r="AW26" s="70"/>
      <c r="AX26" s="71"/>
      <c r="AY26" s="72"/>
      <c r="BA26" s="70"/>
      <c r="BB26" s="71"/>
      <c r="BC26" s="68"/>
      <c r="BE26" s="70"/>
      <c r="BG26" s="70"/>
      <c r="BH26" s="71"/>
      <c r="BI26" s="72"/>
      <c r="BK26" s="70"/>
      <c r="BL26" s="71"/>
      <c r="BM26" s="68"/>
      <c r="BO26" s="70"/>
      <c r="BQ26" s="70"/>
      <c r="BR26" s="71"/>
      <c r="BS26" s="72"/>
      <c r="BU26" s="70"/>
      <c r="BV26" s="71"/>
    </row>
    <row r="27" spans="3:74" s="69" customFormat="1" ht="15" customHeight="1">
      <c r="C27" s="68"/>
      <c r="D27" s="84"/>
      <c r="E27" s="80"/>
      <c r="F27" s="38"/>
      <c r="G27" s="66" t="s">
        <v>1</v>
      </c>
      <c r="H27" s="40"/>
      <c r="I27" s="78"/>
      <c r="J27" s="82">
        <f>IF(F27="","",IF(F27&gt;H27,3,IF(F27=H27,1,0)))</f>
      </c>
      <c r="K27" s="77" t="s">
        <v>1</v>
      </c>
      <c r="L27" s="85">
        <f>IF(F27="","",IF(F27&lt;H27,3,IF(F27=H27,1,0)))</f>
      </c>
      <c r="N27" s="84"/>
      <c r="O27" s="80"/>
      <c r="P27" s="38"/>
      <c r="Q27" s="66" t="s">
        <v>1</v>
      </c>
      <c r="R27" s="40"/>
      <c r="S27" s="78"/>
      <c r="T27" s="82">
        <f>IF(P27="","",IF(P27&gt;R27,3,IF(P27=R27,1,0)))</f>
      </c>
      <c r="U27" s="77" t="s">
        <v>1</v>
      </c>
      <c r="V27" s="85">
        <f>IF(P27="","",IF(P27&lt;R27,3,IF(P27=R27,1,0)))</f>
      </c>
      <c r="X27" s="84"/>
      <c r="Y27" s="80"/>
      <c r="Z27" s="38"/>
      <c r="AA27" s="66" t="s">
        <v>1</v>
      </c>
      <c r="AB27" s="40"/>
      <c r="AC27" s="78"/>
      <c r="AD27" s="82">
        <f>IF(Z27="","",IF(Z27&gt;AB27,3,IF(Z27=AB27,1,0)))</f>
      </c>
      <c r="AE27" s="77" t="s">
        <v>1</v>
      </c>
      <c r="AF27" s="85">
        <f>IF(Z27="","",IF(Z27&lt;AB27,3,IF(Z27=AB27,1,0)))</f>
      </c>
      <c r="AH27" s="84"/>
      <c r="AI27" s="101"/>
      <c r="AJ27" s="65"/>
      <c r="AK27" s="66"/>
      <c r="AL27" s="67"/>
      <c r="AM27" s="78"/>
      <c r="AN27" s="79"/>
      <c r="AO27" s="77"/>
      <c r="AP27" s="85"/>
      <c r="AQ27" s="72"/>
      <c r="AR27" s="71"/>
      <c r="AS27" s="68"/>
      <c r="AU27" s="70"/>
      <c r="AW27" s="70"/>
      <c r="AX27" s="71"/>
      <c r="AY27" s="72"/>
      <c r="BA27" s="70"/>
      <c r="BB27" s="71"/>
      <c r="BC27" s="68"/>
      <c r="BE27" s="70"/>
      <c r="BG27" s="70"/>
      <c r="BH27" s="71"/>
      <c r="BI27" s="72"/>
      <c r="BK27" s="70"/>
      <c r="BL27" s="71"/>
      <c r="BM27" s="68"/>
      <c r="BO27" s="70"/>
      <c r="BQ27" s="70"/>
      <c r="BR27" s="71"/>
      <c r="BS27" s="72"/>
      <c r="BU27" s="70"/>
      <c r="BV27" s="71"/>
    </row>
    <row r="28" spans="3:74" s="69" customFormat="1" ht="15" customHeight="1">
      <c r="C28" s="68"/>
      <c r="D28" s="84"/>
      <c r="E28" s="80"/>
      <c r="F28" s="38"/>
      <c r="G28" s="39" t="s">
        <v>1</v>
      </c>
      <c r="H28" s="40"/>
      <c r="I28" s="81"/>
      <c r="J28" s="82">
        <f>IF(F28="","",IF(F28&gt;H28,3,IF(F28=H28,1,0)))</f>
      </c>
      <c r="K28" s="80" t="s">
        <v>1</v>
      </c>
      <c r="L28" s="86">
        <f>IF(F28="","",IF(F28&lt;H28,3,IF(F28=H28,1,0)))</f>
      </c>
      <c r="N28" s="84"/>
      <c r="O28" s="80"/>
      <c r="P28" s="38"/>
      <c r="Q28" s="39" t="s">
        <v>1</v>
      </c>
      <c r="R28" s="40"/>
      <c r="S28" s="81"/>
      <c r="T28" s="82">
        <f>IF(P28="","",IF(P28&gt;R28,3,IF(P28=R28,1,0)))</f>
      </c>
      <c r="U28" s="80" t="s">
        <v>1</v>
      </c>
      <c r="V28" s="86">
        <f>IF(P28="","",IF(P28&lt;R28,3,IF(P28=R28,1,0)))</f>
      </c>
      <c r="X28" s="84"/>
      <c r="Y28" s="80"/>
      <c r="Z28" s="38"/>
      <c r="AA28" s="39" t="s">
        <v>1</v>
      </c>
      <c r="AB28" s="40"/>
      <c r="AC28" s="81"/>
      <c r="AD28" s="82">
        <f>IF(Z28="","",IF(Z28&gt;AB28,3,IF(Z28=AB28,1,0)))</f>
      </c>
      <c r="AE28" s="80" t="s">
        <v>1</v>
      </c>
      <c r="AF28" s="86">
        <f>IF(Z28="","",IF(Z28&lt;AB28,3,IF(Z28=AB28,1,0)))</f>
      </c>
      <c r="AH28" s="84"/>
      <c r="AI28" s="101"/>
      <c r="AJ28" s="65"/>
      <c r="AK28" s="66"/>
      <c r="AL28" s="67"/>
      <c r="AM28" s="78"/>
      <c r="AN28" s="79"/>
      <c r="AO28" s="77"/>
      <c r="AP28" s="85"/>
      <c r="AQ28" s="72"/>
      <c r="AR28" s="71"/>
      <c r="AS28" s="68"/>
      <c r="AU28" s="70"/>
      <c r="AW28" s="70"/>
      <c r="AX28" s="71"/>
      <c r="AY28" s="72"/>
      <c r="BA28" s="70"/>
      <c r="BB28" s="71"/>
      <c r="BC28" s="68"/>
      <c r="BE28" s="70"/>
      <c r="BG28" s="70"/>
      <c r="BH28" s="71"/>
      <c r="BI28" s="72"/>
      <c r="BK28" s="70"/>
      <c r="BL28" s="71"/>
      <c r="BM28" s="68"/>
      <c r="BO28" s="70"/>
      <c r="BQ28" s="70"/>
      <c r="BR28" s="71"/>
      <c r="BS28" s="72"/>
      <c r="BU28" s="70"/>
      <c r="BV28" s="71"/>
    </row>
    <row r="29" spans="3:74" s="69" customFormat="1" ht="15" customHeight="1" thickBot="1">
      <c r="C29" s="68"/>
      <c r="D29" s="87"/>
      <c r="E29" s="88"/>
      <c r="F29" s="89"/>
      <c r="G29" s="88" t="s">
        <v>1</v>
      </c>
      <c r="H29" s="90"/>
      <c r="I29" s="91"/>
      <c r="J29" s="89"/>
      <c r="K29" s="88" t="s">
        <v>1</v>
      </c>
      <c r="L29" s="92"/>
      <c r="N29" s="87"/>
      <c r="O29" s="88"/>
      <c r="P29" s="89"/>
      <c r="Q29" s="88" t="s">
        <v>1</v>
      </c>
      <c r="R29" s="90"/>
      <c r="S29" s="91"/>
      <c r="T29" s="89"/>
      <c r="U29" s="88" t="s">
        <v>1</v>
      </c>
      <c r="V29" s="92"/>
      <c r="X29" s="87"/>
      <c r="Y29" s="88"/>
      <c r="Z29" s="89"/>
      <c r="AA29" s="88" t="s">
        <v>1</v>
      </c>
      <c r="AB29" s="90"/>
      <c r="AC29" s="91"/>
      <c r="AD29" s="89"/>
      <c r="AE29" s="88" t="s">
        <v>1</v>
      </c>
      <c r="AF29" s="92"/>
      <c r="AH29" s="87"/>
      <c r="AI29" s="102"/>
      <c r="AJ29" s="98"/>
      <c r="AK29" s="98" t="s">
        <v>1</v>
      </c>
      <c r="AL29" s="98"/>
      <c r="AM29" s="91"/>
      <c r="AN29" s="88"/>
      <c r="AO29" s="88" t="s">
        <v>1</v>
      </c>
      <c r="AP29" s="97"/>
      <c r="AQ29" s="72"/>
      <c r="AR29" s="71"/>
      <c r="AS29" s="68"/>
      <c r="AU29" s="70"/>
      <c r="AW29" s="70"/>
      <c r="AX29" s="71"/>
      <c r="AY29" s="72"/>
      <c r="BA29" s="70"/>
      <c r="BB29" s="71"/>
      <c r="BC29" s="68"/>
      <c r="BE29" s="70"/>
      <c r="BG29" s="70"/>
      <c r="BH29" s="71"/>
      <c r="BI29" s="72"/>
      <c r="BK29" s="70"/>
      <c r="BL29" s="71"/>
      <c r="BM29" s="68"/>
      <c r="BO29" s="70"/>
      <c r="BQ29" s="70"/>
      <c r="BR29" s="71"/>
      <c r="BS29" s="72"/>
      <c r="BU29" s="70"/>
      <c r="BV29" s="71"/>
    </row>
    <row r="30" spans="3:74" s="69" customFormat="1" ht="15" customHeight="1">
      <c r="C30" s="68"/>
      <c r="D30" s="83"/>
      <c r="E30" s="168" t="str">
        <f>Einteilung!$D$33</f>
        <v>RSV Frellstedt II U15</v>
      </c>
      <c r="F30" s="168" t="str">
        <f>Einteilung!$D$20</f>
        <v>RSV Frellstedt I U15</v>
      </c>
      <c r="G30" s="168" t="str">
        <f>Einteilung!$D$20</f>
        <v>RSV Frellstedt I U15</v>
      </c>
      <c r="H30" s="168" t="str">
        <f>Einteilung!$D$20</f>
        <v>RSV Frellstedt I U15</v>
      </c>
      <c r="I30" s="168" t="str">
        <f>Einteilung!$D$20</f>
        <v>RSV Frellstedt I U15</v>
      </c>
      <c r="J30" s="168" t="str">
        <f>Einteilung!$D$20</f>
        <v>RSV Frellstedt I U15</v>
      </c>
      <c r="K30" s="168" t="str">
        <f>Einteilung!$D$20</f>
        <v>RSV Frellstedt I U15</v>
      </c>
      <c r="L30" s="169" t="str">
        <f>Einteilung!$D$20</f>
        <v>RSV Frellstedt I U15</v>
      </c>
      <c r="N30" s="83"/>
      <c r="O30" s="168" t="str">
        <f>Einteilung!$D$33</f>
        <v>RSV Frellstedt II U15</v>
      </c>
      <c r="P30" s="168"/>
      <c r="Q30" s="168"/>
      <c r="R30" s="168"/>
      <c r="S30" s="168"/>
      <c r="T30" s="168"/>
      <c r="U30" s="168"/>
      <c r="V30" s="169"/>
      <c r="X30" s="83"/>
      <c r="Y30" s="168" t="str">
        <f>Einteilung!$D$33</f>
        <v>RSV Frellstedt II U15</v>
      </c>
      <c r="Z30" s="168"/>
      <c r="AA30" s="168"/>
      <c r="AB30" s="168"/>
      <c r="AC30" s="168"/>
      <c r="AD30" s="168"/>
      <c r="AE30" s="168"/>
      <c r="AF30" s="169"/>
      <c r="AH30" s="83"/>
      <c r="AI30" s="167" t="str">
        <f>Einteilung!$D$33</f>
        <v>RSV Frellstedt II U15</v>
      </c>
      <c r="AJ30" s="168"/>
      <c r="AK30" s="168"/>
      <c r="AL30" s="168"/>
      <c r="AM30" s="168"/>
      <c r="AN30" s="168"/>
      <c r="AO30" s="168"/>
      <c r="AP30" s="169"/>
      <c r="AQ30" s="72"/>
      <c r="AR30" s="71"/>
      <c r="AS30" s="68"/>
      <c r="AU30" s="70"/>
      <c r="AW30" s="70"/>
      <c r="AX30" s="71"/>
      <c r="AY30" s="72"/>
      <c r="BA30" s="70"/>
      <c r="BB30" s="71"/>
      <c r="BC30" s="68"/>
      <c r="BE30" s="70"/>
      <c r="BG30" s="70"/>
      <c r="BH30" s="71"/>
      <c r="BI30" s="72"/>
      <c r="BK30" s="70"/>
      <c r="BL30" s="71"/>
      <c r="BM30" s="68"/>
      <c r="BO30" s="70"/>
      <c r="BQ30" s="70"/>
      <c r="BR30" s="71"/>
      <c r="BS30" s="72"/>
      <c r="BU30" s="70"/>
      <c r="BV30" s="71"/>
    </row>
    <row r="31" spans="3:74" s="69" customFormat="1" ht="15" customHeight="1">
      <c r="C31" s="68"/>
      <c r="D31" s="84"/>
      <c r="E31" s="77">
        <f>IF(F31="",0,1)</f>
        <v>1</v>
      </c>
      <c r="F31" s="65">
        <f>IF(L3="","",L3)</f>
        <v>3</v>
      </c>
      <c r="G31" s="66" t="s">
        <v>1</v>
      </c>
      <c r="H31" s="67">
        <f>IF(J3="","",J3)</f>
        <v>2</v>
      </c>
      <c r="I31" s="78"/>
      <c r="J31" s="79">
        <f>IF(F31="","",IF(F31&gt;H31,3,IF(F31=H31,1,0)))</f>
        <v>3</v>
      </c>
      <c r="K31" s="77" t="s">
        <v>1</v>
      </c>
      <c r="L31" s="85">
        <f>IF(F31="","",IF(F31&lt;H31,3,IF(F31=H31,1,0)))</f>
        <v>0</v>
      </c>
      <c r="N31" s="84"/>
      <c r="O31" s="77">
        <f>IF(P31="",0,1)</f>
        <v>1</v>
      </c>
      <c r="P31" s="65">
        <f>IF(V3="","",V3)</f>
        <v>0</v>
      </c>
      <c r="Q31" s="66" t="s">
        <v>1</v>
      </c>
      <c r="R31" s="67">
        <f>IF(T3="","",T3)</f>
        <v>3</v>
      </c>
      <c r="S31" s="78"/>
      <c r="T31" s="79">
        <f>IF(P31="","",IF(P31&gt;R31,3,IF(P31=R31,1,0)))</f>
        <v>0</v>
      </c>
      <c r="U31" s="77" t="s">
        <v>1</v>
      </c>
      <c r="V31" s="85">
        <f>IF(P31="","",IF(P31&lt;R31,3,IF(P31=R31,1,0)))</f>
        <v>3</v>
      </c>
      <c r="X31" s="84"/>
      <c r="Y31" s="77">
        <f>IF(Z31="",0,1)</f>
        <v>0</v>
      </c>
      <c r="Z31" s="65">
        <f>IF(AF3="","",AF3)</f>
      </c>
      <c r="AA31" s="66" t="s">
        <v>1</v>
      </c>
      <c r="AB31" s="67">
        <f>IF(AD3="","",AD3)</f>
      </c>
      <c r="AC31" s="78"/>
      <c r="AD31" s="79">
        <f>IF(Z31="","",IF(Z31&gt;AB31,3,IF(Z31=AB31,1,0)))</f>
      </c>
      <c r="AE31" s="77" t="s">
        <v>1</v>
      </c>
      <c r="AF31" s="85">
        <f>IF(Z31="","",IF(Z31&lt;AB31,3,IF(Z31=AB31,1,0)))</f>
      </c>
      <c r="AH31" s="84"/>
      <c r="AI31" s="101"/>
      <c r="AJ31" s="65"/>
      <c r="AK31" s="66"/>
      <c r="AL31" s="67"/>
      <c r="AM31" s="78"/>
      <c r="AN31" s="79"/>
      <c r="AO31" s="77"/>
      <c r="AP31" s="85"/>
      <c r="AQ31" s="72"/>
      <c r="AR31" s="71"/>
      <c r="AS31" s="68"/>
      <c r="AU31" s="70"/>
      <c r="AW31" s="70"/>
      <c r="AX31" s="71"/>
      <c r="AY31" s="72"/>
      <c r="BA31" s="70"/>
      <c r="BB31" s="71"/>
      <c r="BC31" s="68"/>
      <c r="BE31" s="70"/>
      <c r="BG31" s="70"/>
      <c r="BH31" s="71"/>
      <c r="BI31" s="72"/>
      <c r="BK31" s="70"/>
      <c r="BL31" s="71"/>
      <c r="BM31" s="68"/>
      <c r="BO31" s="70"/>
      <c r="BQ31" s="70"/>
      <c r="BR31" s="71"/>
      <c r="BS31" s="72"/>
      <c r="BU31" s="70"/>
      <c r="BV31" s="71"/>
    </row>
    <row r="32" spans="3:74" s="69" customFormat="1" ht="15" customHeight="1">
      <c r="C32" s="68"/>
      <c r="D32" s="84"/>
      <c r="E32" s="77">
        <f>IF(F32="",0,1)</f>
        <v>1</v>
      </c>
      <c r="F32" s="65">
        <f>IF(L5="","",L5)</f>
        <v>0</v>
      </c>
      <c r="G32" s="66" t="s">
        <v>1</v>
      </c>
      <c r="H32" s="67">
        <f>IF(J5="","",J5)</f>
        <v>4</v>
      </c>
      <c r="I32" s="78"/>
      <c r="J32" s="79">
        <f>IF(F32="","",IF(F32&gt;H32,3,IF(F32=H32,1,0)))</f>
        <v>0</v>
      </c>
      <c r="K32" s="77" t="s">
        <v>1</v>
      </c>
      <c r="L32" s="85">
        <f>IF(F32="","",IF(F32&lt;H32,3,IF(F32=H32,1,0)))</f>
        <v>3</v>
      </c>
      <c r="N32" s="84"/>
      <c r="O32" s="77">
        <f>IF(P32="",0,1)</f>
        <v>1</v>
      </c>
      <c r="P32" s="65">
        <f>IF(V5="","",V5)</f>
        <v>2</v>
      </c>
      <c r="Q32" s="66" t="s">
        <v>1</v>
      </c>
      <c r="R32" s="67">
        <f>IF(T5="","",T5)</f>
        <v>1</v>
      </c>
      <c r="S32" s="78"/>
      <c r="T32" s="79">
        <f>IF(P32="","",IF(P32&gt;R32,3,IF(P32=R32,1,0)))</f>
        <v>3</v>
      </c>
      <c r="U32" s="77" t="s">
        <v>1</v>
      </c>
      <c r="V32" s="85">
        <f>IF(P32="","",IF(P32&lt;R32,3,IF(P32=R32,1,0)))</f>
        <v>0</v>
      </c>
      <c r="X32" s="84"/>
      <c r="Y32" s="77">
        <f>IF(Z32="",0,1)</f>
        <v>0</v>
      </c>
      <c r="Z32" s="65">
        <f>IF(AF5="","",AF5)</f>
      </c>
      <c r="AA32" s="66" t="s">
        <v>1</v>
      </c>
      <c r="AB32" s="67">
        <f>IF(AD5="","",AD5)</f>
      </c>
      <c r="AC32" s="78"/>
      <c r="AD32" s="79">
        <f>IF(Z32="","",IF(Z32&gt;AB32,3,IF(Z32=AB32,1,0)))</f>
      </c>
      <c r="AE32" s="77" t="s">
        <v>1</v>
      </c>
      <c r="AF32" s="85">
        <f>IF(Z32="","",IF(Z32&lt;AB32,3,IF(Z32=AB32,1,0)))</f>
      </c>
      <c r="AH32" s="84"/>
      <c r="AI32" s="101"/>
      <c r="AJ32" s="65"/>
      <c r="AK32" s="66"/>
      <c r="AL32" s="67"/>
      <c r="AM32" s="78"/>
      <c r="AN32" s="79"/>
      <c r="AO32" s="77"/>
      <c r="AP32" s="85"/>
      <c r="AQ32" s="72"/>
      <c r="AR32" s="71"/>
      <c r="AS32" s="68"/>
      <c r="AU32" s="70"/>
      <c r="AW32" s="70"/>
      <c r="AX32" s="71"/>
      <c r="AY32" s="72"/>
      <c r="BA32" s="70"/>
      <c r="BB32" s="71"/>
      <c r="BC32" s="68"/>
      <c r="BE32" s="70"/>
      <c r="BG32" s="70"/>
      <c r="BH32" s="71"/>
      <c r="BI32" s="72"/>
      <c r="BK32" s="70"/>
      <c r="BL32" s="71"/>
      <c r="BM32" s="68"/>
      <c r="BO32" s="70"/>
      <c r="BQ32" s="70"/>
      <c r="BR32" s="71"/>
      <c r="BS32" s="72"/>
      <c r="BU32" s="70"/>
      <c r="BV32" s="71"/>
    </row>
    <row r="33" spans="3:74" s="69" customFormat="1" ht="15" customHeight="1">
      <c r="C33" s="68"/>
      <c r="D33" s="84"/>
      <c r="E33" s="77">
        <f>IF(F33="",0,1)</f>
        <v>1</v>
      </c>
      <c r="F33" s="65">
        <f>IF(L8="","",L8)</f>
        <v>1</v>
      </c>
      <c r="G33" s="66" t="s">
        <v>1</v>
      </c>
      <c r="H33" s="67">
        <f>IF(J8="","",J8)</f>
        <v>5</v>
      </c>
      <c r="I33" s="78"/>
      <c r="J33" s="79">
        <f>IF(F33="","",IF(F33&gt;H33,3,IF(F33=H33,1,0)))</f>
        <v>0</v>
      </c>
      <c r="K33" s="77" t="s">
        <v>1</v>
      </c>
      <c r="L33" s="85">
        <f>IF(F33="","",IF(F33&lt;H33,3,IF(F33=H33,1,0)))</f>
        <v>3</v>
      </c>
      <c r="N33" s="84"/>
      <c r="O33" s="77">
        <f>IF(P33="",0,1)</f>
        <v>1</v>
      </c>
      <c r="P33" s="65">
        <f>IF(V8="","",V8)</f>
        <v>0</v>
      </c>
      <c r="Q33" s="66" t="s">
        <v>1</v>
      </c>
      <c r="R33" s="67">
        <f>IF(T8="","",T8)</f>
        <v>5</v>
      </c>
      <c r="S33" s="78"/>
      <c r="T33" s="79">
        <f>IF(P33="","",IF(P33&gt;R33,3,IF(P33=R33,1,0)))</f>
        <v>0</v>
      </c>
      <c r="U33" s="77" t="s">
        <v>1</v>
      </c>
      <c r="V33" s="85">
        <f>IF(P33="","",IF(P33&lt;R33,3,IF(P33=R33,1,0)))</f>
        <v>3</v>
      </c>
      <c r="X33" s="84"/>
      <c r="Y33" s="77">
        <f>IF(Z33="",0,1)</f>
        <v>0</v>
      </c>
      <c r="Z33" s="65">
        <f>IF(AF8="","",AF8)</f>
      </c>
      <c r="AA33" s="66" t="s">
        <v>1</v>
      </c>
      <c r="AB33" s="67">
        <f>IF(AD8="","",AD8)</f>
      </c>
      <c r="AC33" s="78"/>
      <c r="AD33" s="79">
        <f>IF(Z33="","",IF(Z33&gt;AB33,3,IF(Z33=AB33,1,0)))</f>
      </c>
      <c r="AE33" s="77" t="s">
        <v>1</v>
      </c>
      <c r="AF33" s="85">
        <f>IF(Z33="","",IF(Z33&lt;AB33,3,IF(Z33=AB33,1,0)))</f>
      </c>
      <c r="AH33" s="84"/>
      <c r="AI33" s="101"/>
      <c r="AJ33" s="65"/>
      <c r="AK33" s="66"/>
      <c r="AL33" s="67"/>
      <c r="AM33" s="78"/>
      <c r="AN33" s="79"/>
      <c r="AO33" s="77"/>
      <c r="AP33" s="85"/>
      <c r="AQ33" s="72"/>
      <c r="AR33" s="71"/>
      <c r="AS33" s="68"/>
      <c r="AU33" s="70"/>
      <c r="AW33" s="70"/>
      <c r="AX33" s="71"/>
      <c r="AY33" s="72"/>
      <c r="BA33" s="70"/>
      <c r="BB33" s="71"/>
      <c r="BC33" s="68"/>
      <c r="BE33" s="70"/>
      <c r="BG33" s="70"/>
      <c r="BH33" s="71"/>
      <c r="BI33" s="72"/>
      <c r="BK33" s="70"/>
      <c r="BL33" s="71"/>
      <c r="BM33" s="68"/>
      <c r="BO33" s="70"/>
      <c r="BQ33" s="70"/>
      <c r="BR33" s="71"/>
      <c r="BS33" s="72"/>
      <c r="BU33" s="70"/>
      <c r="BV33" s="71"/>
    </row>
    <row r="34" spans="3:74" s="69" customFormat="1" ht="15" customHeight="1">
      <c r="C34" s="68"/>
      <c r="D34" s="84"/>
      <c r="E34" s="77">
        <f>IF(F34="",0,1)</f>
        <v>1</v>
      </c>
      <c r="F34" s="65">
        <f>IF(L10="","",L10)</f>
        <v>1</v>
      </c>
      <c r="G34" s="66" t="s">
        <v>1</v>
      </c>
      <c r="H34" s="67">
        <f>IF(J10="","",J10)</f>
        <v>4</v>
      </c>
      <c r="I34" s="78"/>
      <c r="J34" s="79">
        <f>IF(F34="","",IF(F34&gt;H34,3,IF(F34=H34,1,0)))</f>
        <v>0</v>
      </c>
      <c r="K34" s="77" t="s">
        <v>1</v>
      </c>
      <c r="L34" s="85">
        <f>IF(F34="","",IF(F34&lt;H34,3,IF(F34=H34,1,0)))</f>
        <v>3</v>
      </c>
      <c r="N34" s="84"/>
      <c r="O34" s="77">
        <f>IF(P34="",0,1)</f>
        <v>1</v>
      </c>
      <c r="P34" s="65">
        <f>IF(V10="","",V10)</f>
        <v>0</v>
      </c>
      <c r="Q34" s="66" t="s">
        <v>1</v>
      </c>
      <c r="R34" s="67">
        <f>IF(T10="","",T10)</f>
        <v>6</v>
      </c>
      <c r="S34" s="78"/>
      <c r="T34" s="79">
        <f>IF(P34="","",IF(P34&gt;R34,3,IF(P34=R34,1,0)))</f>
        <v>0</v>
      </c>
      <c r="U34" s="77" t="s">
        <v>1</v>
      </c>
      <c r="V34" s="85">
        <f>IF(P34="","",IF(P34&lt;R34,3,IF(P34=R34,1,0)))</f>
        <v>3</v>
      </c>
      <c r="X34" s="84"/>
      <c r="Y34" s="77">
        <f>IF(Z34="",0,1)</f>
        <v>0</v>
      </c>
      <c r="Z34" s="65">
        <f>IF(AF10="","",AF10)</f>
      </c>
      <c r="AA34" s="66" t="s">
        <v>1</v>
      </c>
      <c r="AB34" s="67">
        <f>IF(AD10="","",AD10)</f>
      </c>
      <c r="AC34" s="78"/>
      <c r="AD34" s="79">
        <f>IF(Z34="","",IF(Z34&gt;AB34,3,IF(Z34=AB34,1,0)))</f>
      </c>
      <c r="AE34" s="77" t="s">
        <v>1</v>
      </c>
      <c r="AF34" s="85">
        <f>IF(Z34="","",IF(Z34&lt;AB34,3,IF(Z34=AB34,1,0)))</f>
      </c>
      <c r="AH34" s="84"/>
      <c r="AI34" s="101"/>
      <c r="AJ34" s="65"/>
      <c r="AK34" s="66"/>
      <c r="AL34" s="67"/>
      <c r="AM34" s="78"/>
      <c r="AN34" s="79"/>
      <c r="AO34" s="77"/>
      <c r="AP34" s="85"/>
      <c r="AQ34" s="72"/>
      <c r="AR34" s="71"/>
      <c r="AS34" s="68"/>
      <c r="AU34" s="70"/>
      <c r="AW34" s="70"/>
      <c r="AX34" s="71"/>
      <c r="AY34" s="72"/>
      <c r="BA34" s="70"/>
      <c r="BB34" s="71"/>
      <c r="BC34" s="68"/>
      <c r="BE34" s="70"/>
      <c r="BG34" s="70"/>
      <c r="BH34" s="71"/>
      <c r="BI34" s="72"/>
      <c r="BK34" s="70"/>
      <c r="BL34" s="71"/>
      <c r="BM34" s="68"/>
      <c r="BO34" s="70"/>
      <c r="BQ34" s="70"/>
      <c r="BR34" s="71"/>
      <c r="BS34" s="72"/>
      <c r="BU34" s="70"/>
      <c r="BV34" s="71"/>
    </row>
    <row r="35" spans="3:74" s="69" customFormat="1" ht="15" customHeight="1">
      <c r="C35" s="68"/>
      <c r="D35" s="84"/>
      <c r="E35" s="80"/>
      <c r="F35" s="38"/>
      <c r="G35" s="39" t="s">
        <v>1</v>
      </c>
      <c r="H35" s="40"/>
      <c r="I35" s="81"/>
      <c r="J35" s="82"/>
      <c r="K35" s="80" t="s">
        <v>1</v>
      </c>
      <c r="L35" s="86"/>
      <c r="N35" s="84"/>
      <c r="O35" s="80"/>
      <c r="P35" s="38"/>
      <c r="Q35" s="39" t="s">
        <v>1</v>
      </c>
      <c r="R35" s="40"/>
      <c r="S35" s="81"/>
      <c r="T35" s="82"/>
      <c r="U35" s="80" t="s">
        <v>1</v>
      </c>
      <c r="V35" s="86"/>
      <c r="X35" s="84"/>
      <c r="Y35" s="80"/>
      <c r="Z35" s="38"/>
      <c r="AA35" s="39" t="s">
        <v>1</v>
      </c>
      <c r="AB35" s="40"/>
      <c r="AC35" s="81"/>
      <c r="AD35" s="82"/>
      <c r="AE35" s="80" t="s">
        <v>1</v>
      </c>
      <c r="AF35" s="86"/>
      <c r="AH35" s="84"/>
      <c r="AI35" s="103"/>
      <c r="AJ35" s="38"/>
      <c r="AK35" s="39"/>
      <c r="AL35" s="40"/>
      <c r="AM35" s="81"/>
      <c r="AN35" s="82"/>
      <c r="AO35" s="80"/>
      <c r="AP35" s="86"/>
      <c r="AQ35" s="72"/>
      <c r="AR35" s="71"/>
      <c r="AS35" s="68"/>
      <c r="AU35" s="70"/>
      <c r="AW35" s="70"/>
      <c r="AX35" s="71"/>
      <c r="AY35" s="72"/>
      <c r="BA35" s="70"/>
      <c r="BB35" s="71"/>
      <c r="BC35" s="68"/>
      <c r="BE35" s="70"/>
      <c r="BG35" s="70"/>
      <c r="BH35" s="71"/>
      <c r="BI35" s="72"/>
      <c r="BK35" s="70"/>
      <c r="BL35" s="71"/>
      <c r="BM35" s="68"/>
      <c r="BO35" s="70"/>
      <c r="BQ35" s="70"/>
      <c r="BR35" s="71"/>
      <c r="BS35" s="72"/>
      <c r="BU35" s="70"/>
      <c r="BV35" s="71"/>
    </row>
    <row r="36" spans="3:74" s="69" customFormat="1" ht="15" customHeight="1" thickBot="1">
      <c r="C36" s="68"/>
      <c r="D36" s="87"/>
      <c r="E36" s="88">
        <f>SUM(E31:E35)</f>
        <v>4</v>
      </c>
      <c r="F36" s="89">
        <f>SUM(F31:F35)</f>
        <v>5</v>
      </c>
      <c r="G36" s="88" t="s">
        <v>1</v>
      </c>
      <c r="H36" s="90">
        <f>SUM(H31:H35)</f>
        <v>15</v>
      </c>
      <c r="I36" s="91">
        <f>F36-H36</f>
        <v>-10</v>
      </c>
      <c r="J36" s="89">
        <f>SUM(J31:J35)</f>
        <v>3</v>
      </c>
      <c r="K36" s="88" t="s">
        <v>1</v>
      </c>
      <c r="L36" s="92">
        <f>SUM(L31:L35)</f>
        <v>9</v>
      </c>
      <c r="N36" s="87"/>
      <c r="O36" s="88">
        <v>4</v>
      </c>
      <c r="P36" s="89">
        <f>SUM(P31:P35)</f>
        <v>2</v>
      </c>
      <c r="Q36" s="88" t="s">
        <v>1</v>
      </c>
      <c r="R36" s="90">
        <f>SUM(R31:R35)</f>
        <v>15</v>
      </c>
      <c r="S36" s="91">
        <f>P36-R36</f>
        <v>-13</v>
      </c>
      <c r="T36" s="89">
        <f>SUM(T31:T35)</f>
        <v>3</v>
      </c>
      <c r="U36" s="88" t="s">
        <v>1</v>
      </c>
      <c r="V36" s="92">
        <f>SUM(V31:V35)</f>
        <v>9</v>
      </c>
      <c r="X36" s="87"/>
      <c r="Y36" s="88">
        <f>SUM(Y31:Y35)</f>
        <v>0</v>
      </c>
      <c r="Z36" s="89">
        <f>SUM(Z31:Z35)</f>
        <v>0</v>
      </c>
      <c r="AA36" s="88" t="s">
        <v>1</v>
      </c>
      <c r="AB36" s="90">
        <f>SUM(AB31:AB35)</f>
        <v>0</v>
      </c>
      <c r="AC36" s="91">
        <f>Z36-AB36</f>
        <v>0</v>
      </c>
      <c r="AD36" s="89">
        <f>SUM(AD31:AD35)</f>
        <v>0</v>
      </c>
      <c r="AE36" s="88" t="s">
        <v>1</v>
      </c>
      <c r="AF36" s="92">
        <f>SUM(AF31:AF35)</f>
        <v>0</v>
      </c>
      <c r="AH36" s="87"/>
      <c r="AI36" s="102">
        <f>SUM(Y36+O36+E36)</f>
        <v>8</v>
      </c>
      <c r="AJ36" s="98">
        <f>SUM(Z36+P36+F36)</f>
        <v>7</v>
      </c>
      <c r="AK36" s="98" t="s">
        <v>1</v>
      </c>
      <c r="AL36" s="98">
        <f>SUM(AB36+R36+H36)</f>
        <v>30</v>
      </c>
      <c r="AM36" s="91">
        <f>AJ36-AL36</f>
        <v>-23</v>
      </c>
      <c r="AN36" s="88">
        <f>SUM(AD36+T36+J36)</f>
        <v>6</v>
      </c>
      <c r="AO36" s="88" t="s">
        <v>1</v>
      </c>
      <c r="AP36" s="97">
        <f>SUM(AF36+V36+L36)</f>
        <v>18</v>
      </c>
      <c r="AQ36" s="72"/>
      <c r="AR36" s="71"/>
      <c r="AS36" s="68"/>
      <c r="AU36" s="70"/>
      <c r="AW36" s="70"/>
      <c r="AX36" s="71"/>
      <c r="AY36" s="72"/>
      <c r="BA36" s="70"/>
      <c r="BB36" s="71"/>
      <c r="BC36" s="68"/>
      <c r="BE36" s="70"/>
      <c r="BG36" s="70"/>
      <c r="BH36" s="71"/>
      <c r="BI36" s="72"/>
      <c r="BK36" s="70"/>
      <c r="BL36" s="71"/>
      <c r="BM36" s="68"/>
      <c r="BO36" s="70"/>
      <c r="BQ36" s="70"/>
      <c r="BR36" s="71"/>
      <c r="BS36" s="72"/>
      <c r="BU36" s="70"/>
      <c r="BV36" s="71"/>
    </row>
    <row r="37" spans="4:44" ht="17.25" customHeight="1">
      <c r="D37" s="83"/>
      <c r="E37" s="168" t="str">
        <f>Einteilung!$D$30</f>
        <v>RSV Halle I U13</v>
      </c>
      <c r="F37" s="168" t="str">
        <f>Einteilung!$D$20</f>
        <v>RSV Frellstedt I U15</v>
      </c>
      <c r="G37" s="168" t="str">
        <f>Einteilung!$D$20</f>
        <v>RSV Frellstedt I U15</v>
      </c>
      <c r="H37" s="168" t="str">
        <f>Einteilung!$D$20</f>
        <v>RSV Frellstedt I U15</v>
      </c>
      <c r="I37" s="168" t="str">
        <f>Einteilung!$D$20</f>
        <v>RSV Frellstedt I U15</v>
      </c>
      <c r="J37" s="168" t="str">
        <f>Einteilung!$D$20</f>
        <v>RSV Frellstedt I U15</v>
      </c>
      <c r="K37" s="168" t="str">
        <f>Einteilung!$D$20</f>
        <v>RSV Frellstedt I U15</v>
      </c>
      <c r="L37" s="169" t="str">
        <f>Einteilung!$D$20</f>
        <v>RSV Frellstedt I U15</v>
      </c>
      <c r="N37" s="83"/>
      <c r="O37" s="168" t="str">
        <f>Einteilung!$D$30</f>
        <v>RSV Halle I U13</v>
      </c>
      <c r="P37" s="168"/>
      <c r="Q37" s="168"/>
      <c r="R37" s="168"/>
      <c r="S37" s="168"/>
      <c r="T37" s="168"/>
      <c r="U37" s="168"/>
      <c r="V37" s="169"/>
      <c r="X37" s="83"/>
      <c r="Y37" s="168" t="str">
        <f>Einteilung!$D$30</f>
        <v>RSV Halle I U13</v>
      </c>
      <c r="Z37" s="168" t="str">
        <f>Einteilung!$D$20</f>
        <v>RSV Frellstedt I U15</v>
      </c>
      <c r="AA37" s="168" t="str">
        <f>Einteilung!$D$20</f>
        <v>RSV Frellstedt I U15</v>
      </c>
      <c r="AB37" s="168" t="str">
        <f>Einteilung!$D$20</f>
        <v>RSV Frellstedt I U15</v>
      </c>
      <c r="AC37" s="168" t="str">
        <f>Einteilung!$D$20</f>
        <v>RSV Frellstedt I U15</v>
      </c>
      <c r="AD37" s="168" t="str">
        <f>Einteilung!$D$20</f>
        <v>RSV Frellstedt I U15</v>
      </c>
      <c r="AE37" s="168" t="str">
        <f>Einteilung!$D$20</f>
        <v>RSV Frellstedt I U15</v>
      </c>
      <c r="AF37" s="169" t="str">
        <f>Einteilung!$D$20</f>
        <v>RSV Frellstedt I U15</v>
      </c>
      <c r="AH37" s="83"/>
      <c r="AI37" s="167" t="str">
        <f>Einteilung!$D$30</f>
        <v>RSV Halle I U13</v>
      </c>
      <c r="AJ37" s="168" t="str">
        <f>Einteilung!$D$20</f>
        <v>RSV Frellstedt I U15</v>
      </c>
      <c r="AK37" s="168" t="str">
        <f>Einteilung!$D$20</f>
        <v>RSV Frellstedt I U15</v>
      </c>
      <c r="AL37" s="168" t="str">
        <f>Einteilung!$D$20</f>
        <v>RSV Frellstedt I U15</v>
      </c>
      <c r="AM37" s="168" t="str">
        <f>Einteilung!$D$20</f>
        <v>RSV Frellstedt I U15</v>
      </c>
      <c r="AN37" s="168" t="str">
        <f>Einteilung!$D$20</f>
        <v>RSV Frellstedt I U15</v>
      </c>
      <c r="AO37" s="168" t="str">
        <f>Einteilung!$D$20</f>
        <v>RSV Frellstedt I U15</v>
      </c>
      <c r="AP37" s="169" t="str">
        <f>Einteilung!$D$20</f>
        <v>RSV Frellstedt I U15</v>
      </c>
      <c r="AR37" s="71"/>
    </row>
    <row r="38" spans="4:42" ht="17.25" customHeight="1">
      <c r="D38" s="84"/>
      <c r="E38" s="77">
        <f>IF(F38="",0,1)</f>
        <v>1</v>
      </c>
      <c r="F38" s="65">
        <f>IF(J5="","",J5)</f>
        <v>4</v>
      </c>
      <c r="G38" s="66" t="s">
        <v>1</v>
      </c>
      <c r="H38" s="67">
        <f>IF(L5="","",L5)</f>
        <v>0</v>
      </c>
      <c r="I38" s="78"/>
      <c r="J38" s="79">
        <f>IF(F38="","",IF(F38&gt;H38,3,IF(F38=H38,1,0)))</f>
        <v>3</v>
      </c>
      <c r="K38" s="77" t="s">
        <v>1</v>
      </c>
      <c r="L38" s="151">
        <f>IF(F38="","",IF(F38&lt;H38,3,IF(F38=H38,1,0)))</f>
        <v>0</v>
      </c>
      <c r="N38" s="84"/>
      <c r="O38" s="77">
        <f>IF(P38="",0,1)</f>
        <v>1</v>
      </c>
      <c r="P38" s="65">
        <f>IF(T5="","",T5)</f>
        <v>1</v>
      </c>
      <c r="Q38" s="66" t="s">
        <v>1</v>
      </c>
      <c r="R38" s="67">
        <f>IF(V5="","",V5)</f>
        <v>2</v>
      </c>
      <c r="S38" s="78"/>
      <c r="T38" s="79">
        <f>IF(P38="","",IF(P38&gt;R38,3,IF(P38=R38,1,0)))</f>
        <v>0</v>
      </c>
      <c r="U38" s="77" t="s">
        <v>1</v>
      </c>
      <c r="V38" s="85">
        <f>IF(P38="","",IF(P38&lt;R38,3,IF(P38=R38,1,0)))</f>
        <v>3</v>
      </c>
      <c r="X38" s="84"/>
      <c r="Y38" s="77">
        <f>IF(Z38="",0,1)</f>
        <v>0</v>
      </c>
      <c r="Z38" s="65">
        <f>IF(AD5="","",AD5)</f>
      </c>
      <c r="AA38" s="66" t="s">
        <v>1</v>
      </c>
      <c r="AB38" s="67">
        <f>IF(AF5="","",AF5)</f>
      </c>
      <c r="AC38" s="78"/>
      <c r="AD38" s="79">
        <f>IF(Z38="","",IF(Z38&gt;AB38,3,IF(Z38=AB38,1,0)))</f>
      </c>
      <c r="AE38" s="77" t="s">
        <v>1</v>
      </c>
      <c r="AF38" s="85">
        <f>IF(Z38="","",IF(Z38&lt;AB38,3,IF(Z38=AB38,1,0)))</f>
      </c>
      <c r="AH38" s="84"/>
      <c r="AI38" s="101"/>
      <c r="AJ38" s="65"/>
      <c r="AK38" s="66"/>
      <c r="AL38" s="67"/>
      <c r="AM38" s="78"/>
      <c r="AN38" s="79"/>
      <c r="AO38" s="77"/>
      <c r="AP38" s="85"/>
    </row>
    <row r="39" spans="4:42" ht="17.25" customHeight="1">
      <c r="D39" s="84"/>
      <c r="E39" s="77">
        <f>IF(F39="",0,1)</f>
        <v>1</v>
      </c>
      <c r="F39" s="65">
        <f>IF(L7="","",L7)</f>
        <v>1</v>
      </c>
      <c r="G39" s="66" t="s">
        <v>1</v>
      </c>
      <c r="H39" s="67">
        <f>IF(J7="","",J7)</f>
        <v>4</v>
      </c>
      <c r="I39" s="78"/>
      <c r="J39" s="79">
        <f>IF(F39="","",IF(F39&gt;H39,3,IF(F39=H39,1,0)))</f>
        <v>0</v>
      </c>
      <c r="K39" s="77" t="s">
        <v>1</v>
      </c>
      <c r="L39" s="151">
        <f>IF(F39="","",IF(F39&lt;H39,3,IF(F39=H39,1,0)))</f>
        <v>3</v>
      </c>
      <c r="N39" s="84"/>
      <c r="O39" s="77">
        <f>IF(P39="",0,1)</f>
        <v>1</v>
      </c>
      <c r="P39" s="65">
        <f>IF(V7="","",V7)</f>
        <v>0</v>
      </c>
      <c r="Q39" s="66" t="s">
        <v>1</v>
      </c>
      <c r="R39" s="67">
        <f>IF(T7="","",T7)</f>
        <v>4</v>
      </c>
      <c r="S39" s="78"/>
      <c r="T39" s="79">
        <f>IF(P39="","",IF(P39&gt;R39,3,IF(P39=R39,1,0)))</f>
        <v>0</v>
      </c>
      <c r="U39" s="77" t="s">
        <v>1</v>
      </c>
      <c r="V39" s="85">
        <f>IF(P39="","",IF(P39&lt;R39,3,IF(P39=R39,1,0)))</f>
        <v>3</v>
      </c>
      <c r="X39" s="84"/>
      <c r="Y39" s="77">
        <f>IF(Z39="",0,1)</f>
        <v>0</v>
      </c>
      <c r="Z39" s="65">
        <f>IF(AF7="","",AF7)</f>
      </c>
      <c r="AA39" s="66" t="s">
        <v>1</v>
      </c>
      <c r="AB39" s="67">
        <f>IF(AD7="","",AD7)</f>
      </c>
      <c r="AC39" s="78"/>
      <c r="AD39" s="79">
        <f>IF(Z39="","",IF(Z39&gt;AB39,3,IF(Z39=AB39,1,0)))</f>
      </c>
      <c r="AE39" s="77" t="s">
        <v>1</v>
      </c>
      <c r="AF39" s="85">
        <f>IF(Z39="","",IF(Z39&lt;AB39,3,IF(Z39=AB39,1,0)))</f>
      </c>
      <c r="AH39" s="84"/>
      <c r="AI39" s="101"/>
      <c r="AJ39" s="65"/>
      <c r="AK39" s="66"/>
      <c r="AL39" s="67"/>
      <c r="AM39" s="78"/>
      <c r="AN39" s="79"/>
      <c r="AO39" s="77"/>
      <c r="AP39" s="85"/>
    </row>
    <row r="40" spans="4:42" ht="17.25" customHeight="1">
      <c r="D40" s="84"/>
      <c r="E40" s="77">
        <f>IF(F40="",0,1)</f>
        <v>1</v>
      </c>
      <c r="F40" s="65">
        <f>IF(L9="","",L9)</f>
        <v>1</v>
      </c>
      <c r="G40" s="66" t="s">
        <v>1</v>
      </c>
      <c r="H40" s="67">
        <f>IF(J9="","",J9)</f>
        <v>4</v>
      </c>
      <c r="I40" s="78"/>
      <c r="J40" s="79">
        <f>IF(F40="","",IF(F40&gt;H40,3,IF(F40=H40,1,0)))</f>
        <v>0</v>
      </c>
      <c r="K40" s="77" t="s">
        <v>1</v>
      </c>
      <c r="L40" s="151">
        <f>IF(F40="","",IF(F40&lt;H40,3,IF(F40=H40,1,0)))</f>
        <v>3</v>
      </c>
      <c r="N40" s="84"/>
      <c r="O40" s="77">
        <f>IF(P40="",0,1)</f>
        <v>1</v>
      </c>
      <c r="P40" s="65">
        <f>IF(V9="","",V9)</f>
        <v>1</v>
      </c>
      <c r="Q40" s="66" t="s">
        <v>1</v>
      </c>
      <c r="R40" s="67">
        <f>IF(T9="","",T9)</f>
        <v>6</v>
      </c>
      <c r="S40" s="78"/>
      <c r="T40" s="79">
        <f>IF(P40="","",IF(P40&gt;R40,3,IF(P40=R40,1,0)))</f>
        <v>0</v>
      </c>
      <c r="U40" s="77" t="s">
        <v>1</v>
      </c>
      <c r="V40" s="85">
        <f>IF(P40="","",IF(P40&lt;R40,3,IF(P40=R40,1,0)))</f>
        <v>3</v>
      </c>
      <c r="X40" s="84"/>
      <c r="Y40" s="77">
        <f>IF(Z40="",0,1)</f>
        <v>0</v>
      </c>
      <c r="Z40" s="65">
        <f>IF(AF9="","",AF9)</f>
      </c>
      <c r="AA40" s="66" t="s">
        <v>1</v>
      </c>
      <c r="AB40" s="67">
        <f>IF(AD9="","",AD9)</f>
      </c>
      <c r="AC40" s="78"/>
      <c r="AD40" s="79">
        <f>IF(Z40="","",IF(Z40&gt;AB40,3,IF(Z40=AB40,1,0)))</f>
      </c>
      <c r="AE40" s="77" t="s">
        <v>1</v>
      </c>
      <c r="AF40" s="85">
        <f>IF(Z40="","",IF(Z40&lt;AB40,3,IF(Z40=AB40,1,0)))</f>
      </c>
      <c r="AH40" s="84"/>
      <c r="AI40" s="101"/>
      <c r="AJ40" s="65"/>
      <c r="AK40" s="66"/>
      <c r="AL40" s="67"/>
      <c r="AM40" s="78"/>
      <c r="AN40" s="79"/>
      <c r="AO40" s="77"/>
      <c r="AP40" s="85"/>
    </row>
    <row r="41" spans="4:42" ht="17.25" customHeight="1">
      <c r="D41" s="84"/>
      <c r="E41" s="77">
        <f>IF(F41="",0,1)</f>
        <v>1</v>
      </c>
      <c r="F41" s="65">
        <f>IF(L11="","",L11)</f>
        <v>1</v>
      </c>
      <c r="G41" s="66" t="s">
        <v>1</v>
      </c>
      <c r="H41" s="67">
        <f>IF(J11="","",J11)</f>
        <v>6</v>
      </c>
      <c r="I41" s="78"/>
      <c r="J41" s="79">
        <f>IF(F41="","",IF(F41&gt;H41,3,IF(F41=H41,1,0)))</f>
        <v>0</v>
      </c>
      <c r="K41" s="77" t="s">
        <v>1</v>
      </c>
      <c r="L41" s="151">
        <f>IF(F41="","",IF(F41&lt;H41,3,IF(F41=H41,1,0)))</f>
        <v>3</v>
      </c>
      <c r="N41" s="84"/>
      <c r="O41" s="77">
        <f>IF(P41="",0,1)</f>
        <v>1</v>
      </c>
      <c r="P41" s="65">
        <f>IF(V11="","",V11)</f>
        <v>2</v>
      </c>
      <c r="Q41" s="66" t="s">
        <v>1</v>
      </c>
      <c r="R41" s="67">
        <f>IF(T11="","",T11)</f>
        <v>3</v>
      </c>
      <c r="S41" s="78"/>
      <c r="T41" s="79">
        <f>IF(P41="","",IF(P41&gt;R41,3,IF(P41=R41,1,0)))</f>
        <v>0</v>
      </c>
      <c r="U41" s="77" t="s">
        <v>1</v>
      </c>
      <c r="V41" s="85">
        <f>IF(P41="","",IF(P41&lt;R41,3,IF(P41=R41,1,0)))</f>
        <v>3</v>
      </c>
      <c r="X41" s="84"/>
      <c r="Y41" s="77">
        <f>IF(Z41="",0,1)</f>
        <v>0</v>
      </c>
      <c r="Z41" s="65">
        <f>IF(AF11="","",AF11)</f>
      </c>
      <c r="AA41" s="66" t="s">
        <v>1</v>
      </c>
      <c r="AB41" s="67">
        <f>IF(AD11="","",AD11)</f>
      </c>
      <c r="AC41" s="78"/>
      <c r="AD41" s="79">
        <f>IF(Z41="","",IF(Z41&gt;AB41,3,IF(Z41=AB41,1,0)))</f>
      </c>
      <c r="AE41" s="77" t="s">
        <v>1</v>
      </c>
      <c r="AF41" s="85">
        <f>IF(Z41="","",IF(Z41&lt;AB41,3,IF(Z41=AB41,1,0)))</f>
      </c>
      <c r="AH41" s="84"/>
      <c r="AI41" s="101"/>
      <c r="AJ41" s="65"/>
      <c r="AK41" s="66"/>
      <c r="AL41" s="67"/>
      <c r="AM41" s="78"/>
      <c r="AN41" s="79"/>
      <c r="AO41" s="77"/>
      <c r="AP41" s="85"/>
    </row>
    <row r="42" spans="4:42" ht="15">
      <c r="D42" s="84"/>
      <c r="E42" s="80"/>
      <c r="F42" s="38"/>
      <c r="G42" s="39" t="s">
        <v>1</v>
      </c>
      <c r="H42" s="40"/>
      <c r="I42" s="81"/>
      <c r="J42" s="82"/>
      <c r="K42" s="80" t="s">
        <v>1</v>
      </c>
      <c r="L42" s="86"/>
      <c r="N42" s="84"/>
      <c r="O42" s="80"/>
      <c r="P42" s="38"/>
      <c r="Q42" s="39" t="s">
        <v>1</v>
      </c>
      <c r="R42" s="40"/>
      <c r="S42" s="81"/>
      <c r="T42" s="82"/>
      <c r="U42" s="80" t="s">
        <v>1</v>
      </c>
      <c r="V42" s="86"/>
      <c r="X42" s="84"/>
      <c r="Y42" s="80"/>
      <c r="Z42" s="38"/>
      <c r="AA42" s="39" t="s">
        <v>1</v>
      </c>
      <c r="AB42" s="40"/>
      <c r="AC42" s="81"/>
      <c r="AD42" s="82"/>
      <c r="AE42" s="80" t="s">
        <v>1</v>
      </c>
      <c r="AF42" s="86"/>
      <c r="AH42" s="84"/>
      <c r="AI42" s="103"/>
      <c r="AJ42" s="38"/>
      <c r="AK42" s="39"/>
      <c r="AL42" s="40"/>
      <c r="AM42" s="81"/>
      <c r="AN42" s="82"/>
      <c r="AO42" s="80"/>
      <c r="AP42" s="86"/>
    </row>
    <row r="43" spans="4:42" ht="15.75" thickBot="1">
      <c r="D43" s="87"/>
      <c r="E43" s="88">
        <f>SUM(E38:E42)</f>
        <v>4</v>
      </c>
      <c r="F43" s="89">
        <f>SUM(F38:F42)</f>
        <v>7</v>
      </c>
      <c r="G43" s="88" t="s">
        <v>1</v>
      </c>
      <c r="H43" s="90">
        <f>SUM(H38:H42)</f>
        <v>14</v>
      </c>
      <c r="I43" s="91">
        <f>F43-H43</f>
        <v>-7</v>
      </c>
      <c r="J43" s="89">
        <f>SUM(J38:J42)</f>
        <v>3</v>
      </c>
      <c r="K43" s="88" t="s">
        <v>1</v>
      </c>
      <c r="L43" s="92">
        <f>SUM(L38:L42)</f>
        <v>9</v>
      </c>
      <c r="N43" s="87"/>
      <c r="O43" s="88">
        <f>SUM(O38:O42)</f>
        <v>4</v>
      </c>
      <c r="P43" s="89">
        <f>SUM(P38:P42)</f>
        <v>4</v>
      </c>
      <c r="Q43" s="88" t="s">
        <v>1</v>
      </c>
      <c r="R43" s="90">
        <f>SUM(R38:R42)</f>
        <v>15</v>
      </c>
      <c r="S43" s="91">
        <f>P43-R43</f>
        <v>-11</v>
      </c>
      <c r="T43" s="89">
        <f>SUM(T38:T42)</f>
        <v>0</v>
      </c>
      <c r="U43" s="88" t="s">
        <v>1</v>
      </c>
      <c r="V43" s="92">
        <f>SUM(V38:V42)</f>
        <v>12</v>
      </c>
      <c r="X43" s="87"/>
      <c r="Y43" s="88">
        <f>SUM(Y38:Y42)</f>
        <v>0</v>
      </c>
      <c r="Z43" s="89">
        <f>SUM(Z38:Z42)</f>
        <v>0</v>
      </c>
      <c r="AA43" s="88" t="s">
        <v>1</v>
      </c>
      <c r="AB43" s="90">
        <f>SUM(AB38:AB42)</f>
        <v>0</v>
      </c>
      <c r="AC43" s="91">
        <f>Z43-AB43</f>
        <v>0</v>
      </c>
      <c r="AD43" s="89">
        <f>SUM(AD38:AD42)</f>
        <v>0</v>
      </c>
      <c r="AE43" s="88" t="s">
        <v>1</v>
      </c>
      <c r="AF43" s="92">
        <f>SUM(AF38:AF42)</f>
        <v>0</v>
      </c>
      <c r="AH43" s="87"/>
      <c r="AI43" s="102">
        <f>SUM(Y43+O43+E43)</f>
        <v>8</v>
      </c>
      <c r="AJ43" s="98">
        <f>SUM(Z43+P43+F43)</f>
        <v>11</v>
      </c>
      <c r="AK43" s="98" t="s">
        <v>1</v>
      </c>
      <c r="AL43" s="98">
        <f>SUM(AB43+R43+H43)</f>
        <v>29</v>
      </c>
      <c r="AM43" s="91">
        <f>AJ43-AL43</f>
        <v>-18</v>
      </c>
      <c r="AN43" s="88">
        <f>SUM(AD43+T43+J43)</f>
        <v>3</v>
      </c>
      <c r="AO43" s="88" t="s">
        <v>1</v>
      </c>
      <c r="AP43" s="97">
        <f>SUM(AF43+V43+L43)</f>
        <v>21</v>
      </c>
    </row>
    <row r="44" spans="4:42" ht="15">
      <c r="D44" s="83"/>
      <c r="E44" s="168" t="str">
        <f>Einteilung!$D$26</f>
        <v>RSV Frellstedt I U13</v>
      </c>
      <c r="F44" s="168" t="str">
        <f>Einteilung!$D$20</f>
        <v>RSV Frellstedt I U15</v>
      </c>
      <c r="G44" s="168" t="str">
        <f>Einteilung!$D$20</f>
        <v>RSV Frellstedt I U15</v>
      </c>
      <c r="H44" s="168" t="str">
        <f>Einteilung!$D$20</f>
        <v>RSV Frellstedt I U15</v>
      </c>
      <c r="I44" s="168" t="str">
        <f>Einteilung!$D$20</f>
        <v>RSV Frellstedt I U15</v>
      </c>
      <c r="J44" s="168" t="str">
        <f>Einteilung!$D$20</f>
        <v>RSV Frellstedt I U15</v>
      </c>
      <c r="K44" s="168" t="str">
        <f>Einteilung!$D$20</f>
        <v>RSV Frellstedt I U15</v>
      </c>
      <c r="L44" s="169" t="str">
        <f>Einteilung!$D$20</f>
        <v>RSV Frellstedt I U15</v>
      </c>
      <c r="N44" s="83"/>
      <c r="O44" s="168" t="str">
        <f>Einteilung!$D$26</f>
        <v>RSV Frellstedt I U13</v>
      </c>
      <c r="P44" s="168"/>
      <c r="Q44" s="168"/>
      <c r="R44" s="168"/>
      <c r="S44" s="168"/>
      <c r="T44" s="168"/>
      <c r="U44" s="168"/>
      <c r="V44" s="169"/>
      <c r="X44" s="83"/>
      <c r="Y44" s="168" t="str">
        <f>Einteilung!$D$26</f>
        <v>RSV Frellstedt I U13</v>
      </c>
      <c r="Z44" s="168" t="str">
        <f>Einteilung!$D$20</f>
        <v>RSV Frellstedt I U15</v>
      </c>
      <c r="AA44" s="168" t="str">
        <f>Einteilung!$D$20</f>
        <v>RSV Frellstedt I U15</v>
      </c>
      <c r="AB44" s="168" t="str">
        <f>Einteilung!$D$20</f>
        <v>RSV Frellstedt I U15</v>
      </c>
      <c r="AC44" s="168" t="str">
        <f>Einteilung!$D$20</f>
        <v>RSV Frellstedt I U15</v>
      </c>
      <c r="AD44" s="168" t="str">
        <f>Einteilung!$D$20</f>
        <v>RSV Frellstedt I U15</v>
      </c>
      <c r="AE44" s="168" t="str">
        <f>Einteilung!$D$20</f>
        <v>RSV Frellstedt I U15</v>
      </c>
      <c r="AF44" s="169" t="str">
        <f>Einteilung!$D$20</f>
        <v>RSV Frellstedt I U15</v>
      </c>
      <c r="AH44" s="83"/>
      <c r="AI44" s="167" t="str">
        <f>Einteilung!$D$26</f>
        <v>RSV Frellstedt I U13</v>
      </c>
      <c r="AJ44" s="168" t="str">
        <f>Einteilung!$D$20</f>
        <v>RSV Frellstedt I U15</v>
      </c>
      <c r="AK44" s="168" t="str">
        <f>Einteilung!$D$20</f>
        <v>RSV Frellstedt I U15</v>
      </c>
      <c r="AL44" s="168" t="str">
        <f>Einteilung!$D$20</f>
        <v>RSV Frellstedt I U15</v>
      </c>
      <c r="AM44" s="168" t="str">
        <f>Einteilung!$D$20</f>
        <v>RSV Frellstedt I U15</v>
      </c>
      <c r="AN44" s="168" t="str">
        <f>Einteilung!$D$20</f>
        <v>RSV Frellstedt I U15</v>
      </c>
      <c r="AO44" s="168" t="str">
        <f>Einteilung!$D$20</f>
        <v>RSV Frellstedt I U15</v>
      </c>
      <c r="AP44" s="169" t="str">
        <f>Einteilung!$D$20</f>
        <v>RSV Frellstedt I U15</v>
      </c>
    </row>
    <row r="45" spans="4:42" ht="15">
      <c r="D45" s="84"/>
      <c r="E45" s="77">
        <f>IF(F45="",0,1)</f>
        <v>1</v>
      </c>
      <c r="F45" s="65">
        <f>IF(L4="","",L4)</f>
        <v>2</v>
      </c>
      <c r="G45" s="66" t="s">
        <v>1</v>
      </c>
      <c r="H45" s="67">
        <f>IF(J4="","",J4)</f>
        <v>1</v>
      </c>
      <c r="I45" s="78"/>
      <c r="J45" s="79">
        <f>IF(F45="","",IF(F45&gt;H45,3,IF(F45=H45,1,0)))</f>
        <v>3</v>
      </c>
      <c r="K45" s="77" t="s">
        <v>1</v>
      </c>
      <c r="L45" s="85">
        <f>IF(F45="","",IF(F45&lt;H45,3,IF(F45=H45,1,0)))</f>
        <v>0</v>
      </c>
      <c r="N45" s="84"/>
      <c r="O45" s="77">
        <f>IF(P45="",0,1)</f>
        <v>1</v>
      </c>
      <c r="P45" s="65">
        <f>IF(V4="","",V4)</f>
        <v>2</v>
      </c>
      <c r="Q45" s="66" t="s">
        <v>1</v>
      </c>
      <c r="R45" s="67">
        <f>IF(T4="","",T4)</f>
        <v>2</v>
      </c>
      <c r="S45" s="78"/>
      <c r="T45" s="79">
        <f>IF(P45="","",IF(P45&gt;R45,3,IF(P45=R45,1,0)))</f>
        <v>1</v>
      </c>
      <c r="U45" s="77" t="s">
        <v>1</v>
      </c>
      <c r="V45" s="85">
        <f>IF(P45="","",IF(P45&lt;R45,3,IF(P45=R45,1,0)))</f>
        <v>1</v>
      </c>
      <c r="X45" s="84"/>
      <c r="Y45" s="77">
        <f>IF(Z45="",0,1)</f>
        <v>0</v>
      </c>
      <c r="Z45" s="65">
        <f>IF(AF4="","",AF4)</f>
      </c>
      <c r="AA45" s="66" t="s">
        <v>1</v>
      </c>
      <c r="AB45" s="67">
        <f>IF(AD4="","",AD4)</f>
      </c>
      <c r="AC45" s="78"/>
      <c r="AD45" s="79">
        <f>IF(Z45="","",IF(Z45&gt;AB45,3,IF(Z45=AB45,1,0)))</f>
      </c>
      <c r="AE45" s="77" t="s">
        <v>1</v>
      </c>
      <c r="AF45" s="85">
        <f>IF(Z45="","",IF(Z45&lt;AB45,3,IF(Z45=AB45,1,0)))</f>
      </c>
      <c r="AH45" s="84"/>
      <c r="AI45" s="101"/>
      <c r="AJ45" s="65"/>
      <c r="AK45" s="66"/>
      <c r="AL45" s="67"/>
      <c r="AM45" s="78"/>
      <c r="AN45" s="79"/>
      <c r="AO45" s="77"/>
      <c r="AP45" s="85"/>
    </row>
    <row r="46" spans="4:42" ht="15">
      <c r="D46" s="84"/>
      <c r="E46" s="77">
        <f>IF(F46="",0,1)</f>
        <v>1</v>
      </c>
      <c r="F46" s="65">
        <f>IF(L6="","",L6)</f>
        <v>3</v>
      </c>
      <c r="G46" s="66" t="s">
        <v>1</v>
      </c>
      <c r="H46" s="67">
        <f>IF(J6="","",J6)</f>
        <v>2</v>
      </c>
      <c r="I46" s="78"/>
      <c r="J46" s="79">
        <f>IF(F46="","",IF(F46&gt;H46,3,IF(F46=H46,1,0)))</f>
        <v>3</v>
      </c>
      <c r="K46" s="77" t="s">
        <v>1</v>
      </c>
      <c r="L46" s="85">
        <f>IF(F46="","",IF(F46&lt;H46,3,IF(F46=H46,1,0)))</f>
        <v>0</v>
      </c>
      <c r="N46" s="84"/>
      <c r="O46" s="77">
        <f>IF(P46="",0,1)</f>
        <v>1</v>
      </c>
      <c r="P46" s="65">
        <f>IF(V6="","",V6)</f>
        <v>4</v>
      </c>
      <c r="Q46" s="66" t="s">
        <v>1</v>
      </c>
      <c r="R46" s="67">
        <f>IF(T6="","",T6)</f>
        <v>1</v>
      </c>
      <c r="S46" s="78"/>
      <c r="T46" s="79">
        <f>IF(P46="","",IF(P46&gt;R46,3,IF(P46=R46,1,0)))</f>
        <v>3</v>
      </c>
      <c r="U46" s="77" t="s">
        <v>1</v>
      </c>
      <c r="V46" s="85">
        <f>IF(P46="","",IF(P46&lt;R46,3,IF(P46=R46,1,0)))</f>
        <v>0</v>
      </c>
      <c r="X46" s="84"/>
      <c r="Y46" s="77">
        <f>IF(Z46="",0,1)</f>
        <v>0</v>
      </c>
      <c r="Z46" s="65">
        <f>IF(AF6="","",AF6)</f>
      </c>
      <c r="AA46" s="66" t="s">
        <v>1</v>
      </c>
      <c r="AB46" s="67">
        <f>IF(AD6="","",AD6)</f>
      </c>
      <c r="AC46" s="78"/>
      <c r="AD46" s="79">
        <f>IF(Z46="","",IF(Z46&gt;AB46,3,IF(Z46=AB46,1,0)))</f>
      </c>
      <c r="AE46" s="77" t="s">
        <v>1</v>
      </c>
      <c r="AF46" s="85">
        <f>IF(Z46="","",IF(Z46&lt;AB46,3,IF(Z46=AB46,1,0)))</f>
      </c>
      <c r="AH46" s="84"/>
      <c r="AI46" s="101"/>
      <c r="AJ46" s="65"/>
      <c r="AK46" s="66"/>
      <c r="AL46" s="67"/>
      <c r="AM46" s="78"/>
      <c r="AN46" s="79"/>
      <c r="AO46" s="77"/>
      <c r="AP46" s="85"/>
    </row>
    <row r="47" spans="4:42" ht="15">
      <c r="D47" s="84"/>
      <c r="E47" s="77">
        <f>IF(F47="",0,1)</f>
        <v>1</v>
      </c>
      <c r="F47" s="65">
        <f>IF(J8="","",J8)</f>
        <v>5</v>
      </c>
      <c r="G47" s="66" t="s">
        <v>1</v>
      </c>
      <c r="H47" s="67">
        <f>IF(L8="","",L8)</f>
        <v>1</v>
      </c>
      <c r="I47" s="78"/>
      <c r="J47" s="79">
        <f>IF(F47="","",IF(F47&gt;H47,3,IF(F47=H47,1,0)))</f>
        <v>3</v>
      </c>
      <c r="K47" s="77" t="s">
        <v>1</v>
      </c>
      <c r="L47" s="85">
        <f>IF(F47="","",IF(F47&lt;H47,3,IF(F47=H47,1,0)))</f>
        <v>0</v>
      </c>
      <c r="N47" s="84"/>
      <c r="O47" s="77">
        <f>IF(P47="",0,1)</f>
        <v>1</v>
      </c>
      <c r="P47" s="65">
        <f>IF(T8="","",T8)</f>
        <v>5</v>
      </c>
      <c r="Q47" s="66" t="s">
        <v>1</v>
      </c>
      <c r="R47" s="67">
        <f>IF(V8="","",V8)</f>
        <v>0</v>
      </c>
      <c r="S47" s="78"/>
      <c r="T47" s="79">
        <f>IF(P47="","",IF(P47&gt;R47,3,IF(P47=R47,1,0)))</f>
        <v>3</v>
      </c>
      <c r="U47" s="77" t="s">
        <v>1</v>
      </c>
      <c r="V47" s="85">
        <f>IF(P47="","",IF(P47&lt;R47,3,IF(P47=R47,1,0)))</f>
        <v>0</v>
      </c>
      <c r="X47" s="84"/>
      <c r="Y47" s="77">
        <f>IF(Z47="",0,1)</f>
        <v>0</v>
      </c>
      <c r="Z47" s="65">
        <f>IF(AD8="","",AD8)</f>
      </c>
      <c r="AA47" s="66" t="s">
        <v>1</v>
      </c>
      <c r="AB47" s="67">
        <f>IF(AF8="","",AF8)</f>
      </c>
      <c r="AC47" s="78"/>
      <c r="AD47" s="79">
        <f>IF(Z47="","",IF(Z47&gt;AB47,3,IF(Z47=AB47,1,0)))</f>
      </c>
      <c r="AE47" s="77" t="s">
        <v>1</v>
      </c>
      <c r="AF47" s="85">
        <f>IF(Z47="","",IF(Z47&lt;AB47,3,IF(Z47=AB47,1,0)))</f>
      </c>
      <c r="AH47" s="84"/>
      <c r="AI47" s="101"/>
      <c r="AJ47" s="65"/>
      <c r="AK47" s="66"/>
      <c r="AL47" s="67"/>
      <c r="AM47" s="78"/>
      <c r="AN47" s="79"/>
      <c r="AO47" s="77"/>
      <c r="AP47" s="85"/>
    </row>
    <row r="48" spans="4:42" ht="15">
      <c r="D48" s="84"/>
      <c r="E48" s="77">
        <f>IF(F48="",0,1)</f>
        <v>1</v>
      </c>
      <c r="F48" s="65">
        <f>IF(J11="","",J11)</f>
        <v>6</v>
      </c>
      <c r="G48" s="66" t="s">
        <v>1</v>
      </c>
      <c r="H48" s="67">
        <f>IF(L11="","",L11)</f>
        <v>1</v>
      </c>
      <c r="I48" s="78"/>
      <c r="J48" s="79">
        <f>IF(F48="","",IF(F48&gt;H48,3,IF(F48=H48,1,0)))</f>
        <v>3</v>
      </c>
      <c r="K48" s="77" t="s">
        <v>1</v>
      </c>
      <c r="L48" s="85">
        <f>IF(F48="","",IF(F48&lt;H48,3,IF(F48=H48,1,0)))</f>
        <v>0</v>
      </c>
      <c r="N48" s="84"/>
      <c r="O48" s="77">
        <f>IF(P48="",0,1)</f>
        <v>1</v>
      </c>
      <c r="P48" s="65">
        <f>IF(T11="","",T11)</f>
        <v>3</v>
      </c>
      <c r="Q48" s="66" t="s">
        <v>1</v>
      </c>
      <c r="R48" s="67">
        <f>IF(V11="","",V11)</f>
        <v>2</v>
      </c>
      <c r="S48" s="78"/>
      <c r="T48" s="79">
        <f>IF(P48="","",IF(P48&gt;R48,3,IF(P48=R48,1,0)))</f>
        <v>3</v>
      </c>
      <c r="U48" s="77" t="s">
        <v>1</v>
      </c>
      <c r="V48" s="85">
        <f>IF(P48="","",IF(P48&lt;R48,3,IF(P48=R48,1,0)))</f>
        <v>0</v>
      </c>
      <c r="X48" s="84"/>
      <c r="Y48" s="77">
        <f>IF(Z48="",0,1)</f>
        <v>0</v>
      </c>
      <c r="Z48" s="65">
        <f>IF(AD11="","",AD11)</f>
      </c>
      <c r="AA48" s="66" t="s">
        <v>1</v>
      </c>
      <c r="AB48" s="67">
        <f>IF(AF11="","",AF11)</f>
      </c>
      <c r="AC48" s="78"/>
      <c r="AD48" s="79">
        <f>IF(Z48="","",IF(Z48&gt;AB48,3,IF(Z48=AB48,1,0)))</f>
      </c>
      <c r="AE48" s="77" t="s">
        <v>1</v>
      </c>
      <c r="AF48" s="85">
        <f>IF(Z48="","",IF(Z48&lt;AB48,3,IF(Z48=AB48,1,0)))</f>
      </c>
      <c r="AH48" s="84"/>
      <c r="AI48" s="101"/>
      <c r="AJ48" s="65"/>
      <c r="AK48" s="66"/>
      <c r="AL48" s="67"/>
      <c r="AM48" s="78"/>
      <c r="AN48" s="79"/>
      <c r="AO48" s="77"/>
      <c r="AP48" s="85"/>
    </row>
    <row r="49" spans="4:42" ht="15">
      <c r="D49" s="84"/>
      <c r="E49" s="80"/>
      <c r="F49" s="38"/>
      <c r="G49" s="66" t="s">
        <v>1</v>
      </c>
      <c r="H49" s="40"/>
      <c r="I49" s="81"/>
      <c r="J49" s="82"/>
      <c r="K49" s="80" t="s">
        <v>1</v>
      </c>
      <c r="L49" s="86"/>
      <c r="N49" s="84"/>
      <c r="O49" s="80"/>
      <c r="P49" s="38"/>
      <c r="Q49" s="66" t="s">
        <v>1</v>
      </c>
      <c r="R49" s="40"/>
      <c r="S49" s="81"/>
      <c r="T49" s="82"/>
      <c r="U49" s="80" t="s">
        <v>1</v>
      </c>
      <c r="V49" s="86"/>
      <c r="X49" s="84"/>
      <c r="Y49" s="80"/>
      <c r="Z49" s="38"/>
      <c r="AA49" s="66" t="s">
        <v>1</v>
      </c>
      <c r="AB49" s="40"/>
      <c r="AC49" s="81"/>
      <c r="AD49" s="82"/>
      <c r="AE49" s="80" t="s">
        <v>1</v>
      </c>
      <c r="AF49" s="86"/>
      <c r="AH49" s="84"/>
      <c r="AI49" s="103"/>
      <c r="AJ49" s="38"/>
      <c r="AK49" s="39"/>
      <c r="AL49" s="40"/>
      <c r="AM49" s="81"/>
      <c r="AN49" s="82"/>
      <c r="AO49" s="80"/>
      <c r="AP49" s="86"/>
    </row>
    <row r="50" spans="4:42" ht="15.75" thickBot="1">
      <c r="D50" s="87"/>
      <c r="E50" s="88">
        <f>SUM(E45:E49)</f>
        <v>4</v>
      </c>
      <c r="F50" s="89">
        <f>SUM(F45:F49)</f>
        <v>16</v>
      </c>
      <c r="G50" s="88" t="s">
        <v>1</v>
      </c>
      <c r="H50" s="90">
        <f>SUM(H45:H49)</f>
        <v>5</v>
      </c>
      <c r="I50" s="91">
        <f>F50-H50</f>
        <v>11</v>
      </c>
      <c r="J50" s="89">
        <f>SUM(J45:J49)</f>
        <v>12</v>
      </c>
      <c r="K50" s="88" t="s">
        <v>1</v>
      </c>
      <c r="L50" s="92">
        <f>SUM(L45:L49)</f>
        <v>0</v>
      </c>
      <c r="N50" s="87"/>
      <c r="O50" s="88">
        <f>SUM(O45:O49)</f>
        <v>4</v>
      </c>
      <c r="P50" s="89">
        <f>SUM(P45:P49)</f>
        <v>14</v>
      </c>
      <c r="Q50" s="88" t="s">
        <v>1</v>
      </c>
      <c r="R50" s="90">
        <f>SUM(R45:R49)</f>
        <v>5</v>
      </c>
      <c r="S50" s="91">
        <f>P50-R50</f>
        <v>9</v>
      </c>
      <c r="T50" s="89">
        <f>SUM(T45:T49)</f>
        <v>10</v>
      </c>
      <c r="U50" s="88" t="s">
        <v>1</v>
      </c>
      <c r="V50" s="92">
        <f>SUM(V45:V49)</f>
        <v>1</v>
      </c>
      <c r="X50" s="87"/>
      <c r="Y50" s="88">
        <f>SUM(Y45:Y49)</f>
        <v>0</v>
      </c>
      <c r="Z50" s="89">
        <f>SUM(Z45:Z49)</f>
        <v>0</v>
      </c>
      <c r="AA50" s="88" t="s">
        <v>1</v>
      </c>
      <c r="AB50" s="90">
        <f>SUM(AB45:AB49)</f>
        <v>0</v>
      </c>
      <c r="AC50" s="91">
        <f>Z50-AB50</f>
        <v>0</v>
      </c>
      <c r="AD50" s="89">
        <f>SUM(AD45:AD49)</f>
        <v>0</v>
      </c>
      <c r="AE50" s="88" t="s">
        <v>1</v>
      </c>
      <c r="AF50" s="92">
        <f>SUM(AF45:AF49)</f>
        <v>0</v>
      </c>
      <c r="AH50" s="87"/>
      <c r="AI50" s="102">
        <f>SUM(Y50+O50+E50)</f>
        <v>8</v>
      </c>
      <c r="AJ50" s="98">
        <f>SUM(Z50+P50+F50)</f>
        <v>30</v>
      </c>
      <c r="AK50" s="98" t="s">
        <v>1</v>
      </c>
      <c r="AL50" s="98">
        <f>SUM(AB50+R50+H50)</f>
        <v>10</v>
      </c>
      <c r="AM50" s="91">
        <f>AJ50-AL50</f>
        <v>20</v>
      </c>
      <c r="AN50" s="88">
        <f>SUM(AD50+T50+J50)</f>
        <v>22</v>
      </c>
      <c r="AO50" s="88" t="s">
        <v>1</v>
      </c>
      <c r="AP50" s="97">
        <f>SUM(AF50+V50+L50)</f>
        <v>1</v>
      </c>
    </row>
    <row r="51" spans="4:42" ht="15">
      <c r="D51" s="83"/>
      <c r="E51" s="168" t="str">
        <f>Einteilung!$D$23</f>
        <v>RVS Obernfeld I U15</v>
      </c>
      <c r="F51" s="168" t="str">
        <f>Einteilung!$D$20</f>
        <v>RSV Frellstedt I U15</v>
      </c>
      <c r="G51" s="168" t="str">
        <f>Einteilung!$D$20</f>
        <v>RSV Frellstedt I U15</v>
      </c>
      <c r="H51" s="168" t="str">
        <f>Einteilung!$D$20</f>
        <v>RSV Frellstedt I U15</v>
      </c>
      <c r="I51" s="168" t="str">
        <f>Einteilung!$D$20</f>
        <v>RSV Frellstedt I U15</v>
      </c>
      <c r="J51" s="168" t="str">
        <f>Einteilung!$D$20</f>
        <v>RSV Frellstedt I U15</v>
      </c>
      <c r="K51" s="168" t="str">
        <f>Einteilung!$D$20</f>
        <v>RSV Frellstedt I U15</v>
      </c>
      <c r="L51" s="169" t="str">
        <f>Einteilung!$D$20</f>
        <v>RSV Frellstedt I U15</v>
      </c>
      <c r="N51" s="83"/>
      <c r="O51" s="168" t="str">
        <f>Einteilung!$D$23</f>
        <v>RVS Obernfeld I U15</v>
      </c>
      <c r="P51" s="168"/>
      <c r="Q51" s="168"/>
      <c r="R51" s="168"/>
      <c r="S51" s="168"/>
      <c r="T51" s="168"/>
      <c r="U51" s="168"/>
      <c r="V51" s="169"/>
      <c r="X51" s="83"/>
      <c r="Y51" s="168" t="str">
        <f>Einteilung!$D$23</f>
        <v>RVS Obernfeld I U15</v>
      </c>
      <c r="Z51" s="168" t="str">
        <f>Einteilung!$D$20</f>
        <v>RSV Frellstedt I U15</v>
      </c>
      <c r="AA51" s="168" t="str">
        <f>Einteilung!$D$20</f>
        <v>RSV Frellstedt I U15</v>
      </c>
      <c r="AB51" s="168" t="str">
        <f>Einteilung!$D$20</f>
        <v>RSV Frellstedt I U15</v>
      </c>
      <c r="AC51" s="168" t="str">
        <f>Einteilung!$D$20</f>
        <v>RSV Frellstedt I U15</v>
      </c>
      <c r="AD51" s="168" t="str">
        <f>Einteilung!$D$20</f>
        <v>RSV Frellstedt I U15</v>
      </c>
      <c r="AE51" s="168" t="str">
        <f>Einteilung!$D$20</f>
        <v>RSV Frellstedt I U15</v>
      </c>
      <c r="AF51" s="169" t="str">
        <f>Einteilung!$D$20</f>
        <v>RSV Frellstedt I U15</v>
      </c>
      <c r="AH51" s="83"/>
      <c r="AI51" s="167" t="str">
        <f>Einteilung!$D$23</f>
        <v>RVS Obernfeld I U15</v>
      </c>
      <c r="AJ51" s="168" t="str">
        <f>Einteilung!$D$20</f>
        <v>RSV Frellstedt I U15</v>
      </c>
      <c r="AK51" s="168" t="str">
        <f>Einteilung!$D$20</f>
        <v>RSV Frellstedt I U15</v>
      </c>
      <c r="AL51" s="168" t="str">
        <f>Einteilung!$D$20</f>
        <v>RSV Frellstedt I U15</v>
      </c>
      <c r="AM51" s="168" t="str">
        <f>Einteilung!$D$20</f>
        <v>RSV Frellstedt I U15</v>
      </c>
      <c r="AN51" s="168" t="str">
        <f>Einteilung!$D$20</f>
        <v>RSV Frellstedt I U15</v>
      </c>
      <c r="AO51" s="168" t="str">
        <f>Einteilung!$D$20</f>
        <v>RSV Frellstedt I U15</v>
      </c>
      <c r="AP51" s="169" t="str">
        <f>Einteilung!$D$20</f>
        <v>RSV Frellstedt I U15</v>
      </c>
    </row>
    <row r="52" spans="4:42" ht="15">
      <c r="D52" s="84"/>
      <c r="E52" s="77">
        <f>IF(F52="",0,1)</f>
        <v>1</v>
      </c>
      <c r="F52" s="65">
        <f>IF(J4="","",J4)</f>
        <v>1</v>
      </c>
      <c r="G52" s="66" t="s">
        <v>1</v>
      </c>
      <c r="H52" s="67">
        <f>IF(L4="","",L4)</f>
        <v>2</v>
      </c>
      <c r="I52" s="78"/>
      <c r="J52" s="79">
        <f>IF(F52="","",IF(F52&gt;H52,3,IF(F52=H52,1,0)))</f>
        <v>0</v>
      </c>
      <c r="K52" s="77" t="s">
        <v>1</v>
      </c>
      <c r="L52" s="85">
        <f>IF(F52="","",IF(F52&lt;H52,3,IF(F52=H52,1,0)))</f>
        <v>3</v>
      </c>
      <c r="N52" s="84"/>
      <c r="O52" s="77">
        <f>IF(P52="",0,1)</f>
        <v>1</v>
      </c>
      <c r="P52" s="65">
        <f>IF(T4="","",T4)</f>
        <v>2</v>
      </c>
      <c r="Q52" s="66" t="s">
        <v>1</v>
      </c>
      <c r="R52" s="67">
        <f>IF(V4="","",V4)</f>
        <v>2</v>
      </c>
      <c r="S52" s="78"/>
      <c r="T52" s="79">
        <f>IF(P52="","",IF(P52&gt;R52,3,IF(P52=R52,1,0)))</f>
        <v>1</v>
      </c>
      <c r="U52" s="77" t="s">
        <v>1</v>
      </c>
      <c r="V52" s="85">
        <f>IF(P52="","",IF(P52&lt;R52,3,IF(P52=R52,1,0)))</f>
        <v>1</v>
      </c>
      <c r="X52" s="84"/>
      <c r="Y52" s="77">
        <f>IF(Z52="",0,1)</f>
        <v>0</v>
      </c>
      <c r="Z52" s="65">
        <f>IF(AD4="","",AD4)</f>
      </c>
      <c r="AA52" s="66" t="s">
        <v>1</v>
      </c>
      <c r="AB52" s="67">
        <f>IF(AF4="","",AF4)</f>
      </c>
      <c r="AC52" s="78"/>
      <c r="AD52" s="79">
        <f>IF(Z52="","",IF(Z52&gt;AB52,3,IF(Z52=AB52,1,0)))</f>
      </c>
      <c r="AE52" s="77" t="s">
        <v>1</v>
      </c>
      <c r="AF52" s="85">
        <f>IF(Z52="","",IF(Z52&lt;AB52,3,IF(Z52=AB52,1,0)))</f>
      </c>
      <c r="AH52" s="84"/>
      <c r="AI52" s="101"/>
      <c r="AJ52" s="65"/>
      <c r="AK52" s="66"/>
      <c r="AL52" s="67"/>
      <c r="AM52" s="78"/>
      <c r="AN52" s="79"/>
      <c r="AO52" s="77"/>
      <c r="AP52" s="85"/>
    </row>
    <row r="53" spans="4:42" ht="15">
      <c r="D53" s="84"/>
      <c r="E53" s="77">
        <f>IF(F53="",0,1)</f>
        <v>1</v>
      </c>
      <c r="F53" s="65">
        <f>IF(J7="","",J7)</f>
        <v>4</v>
      </c>
      <c r="G53" s="66" t="s">
        <v>1</v>
      </c>
      <c r="H53" s="67">
        <f>IF(L7="","",L7)</f>
        <v>1</v>
      </c>
      <c r="I53" s="78"/>
      <c r="J53" s="79">
        <f>IF(F53="","",IF(F53&gt;H53,3,IF(F53=H53,1,0)))</f>
        <v>3</v>
      </c>
      <c r="K53" s="77" t="s">
        <v>1</v>
      </c>
      <c r="L53" s="85">
        <f>IF(F53="","",IF(F53&lt;H53,3,IF(F53=H53,1,0)))</f>
        <v>0</v>
      </c>
      <c r="N53" s="84"/>
      <c r="O53" s="77">
        <f>IF(P53="",0,1)</f>
        <v>1</v>
      </c>
      <c r="P53" s="65">
        <f>IF(T7="","",T7)</f>
        <v>4</v>
      </c>
      <c r="Q53" s="66" t="s">
        <v>1</v>
      </c>
      <c r="R53" s="67">
        <f>IF(V7="","",V7)</f>
        <v>0</v>
      </c>
      <c r="S53" s="78"/>
      <c r="T53" s="79">
        <f>IF(P53="","",IF(P53&gt;R53,3,IF(P53=R53,1,0)))</f>
        <v>3</v>
      </c>
      <c r="U53" s="77" t="s">
        <v>1</v>
      </c>
      <c r="V53" s="85">
        <f>IF(P53="","",IF(P53&lt;R53,3,IF(P53=R53,1,0)))</f>
        <v>0</v>
      </c>
      <c r="X53" s="84"/>
      <c r="Y53" s="77">
        <f>IF(Z53="",0,1)</f>
        <v>0</v>
      </c>
      <c r="Z53" s="65">
        <f>IF(AD7="","",AD7)</f>
      </c>
      <c r="AA53" s="66" t="s">
        <v>1</v>
      </c>
      <c r="AB53" s="67">
        <f>IF(AF7="","",AF7)</f>
      </c>
      <c r="AC53" s="78"/>
      <c r="AD53" s="79">
        <f>IF(Z53="","",IF(Z53&gt;AB53,3,IF(Z53=AB53,1,0)))</f>
      </c>
      <c r="AE53" s="77" t="s">
        <v>1</v>
      </c>
      <c r="AF53" s="85">
        <f>IF(Z53="","",IF(Z53&lt;AB53,3,IF(Z53=AB53,1,0)))</f>
      </c>
      <c r="AH53" s="84"/>
      <c r="AI53" s="101"/>
      <c r="AJ53" s="65"/>
      <c r="AK53" s="66"/>
      <c r="AL53" s="67"/>
      <c r="AM53" s="78"/>
      <c r="AN53" s="79"/>
      <c r="AO53" s="77"/>
      <c r="AP53" s="85"/>
    </row>
    <row r="54" spans="4:42" ht="15">
      <c r="D54" s="84"/>
      <c r="E54" s="77">
        <f>IF(F54="",0,1)</f>
        <v>1</v>
      </c>
      <c r="F54" s="65">
        <f>IF(J10="","",J10)</f>
        <v>4</v>
      </c>
      <c r="G54" s="66" t="s">
        <v>1</v>
      </c>
      <c r="H54" s="67">
        <f>IF(L10="","",L10)</f>
        <v>1</v>
      </c>
      <c r="I54" s="78"/>
      <c r="J54" s="79">
        <f>IF(F54="","",IF(F54&gt;H54,3,IF(F54=H54,1,0)))</f>
        <v>3</v>
      </c>
      <c r="K54" s="77" t="s">
        <v>1</v>
      </c>
      <c r="L54" s="85">
        <f>IF(F54="","",IF(F54&lt;H54,3,IF(F54=H54,1,0)))</f>
        <v>0</v>
      </c>
      <c r="N54" s="84"/>
      <c r="O54" s="77">
        <f>IF(P54="",0,1)</f>
        <v>1</v>
      </c>
      <c r="P54" s="65">
        <f>IF(T10="","",T10)</f>
        <v>6</v>
      </c>
      <c r="Q54" s="66" t="s">
        <v>1</v>
      </c>
      <c r="R54" s="67">
        <f>IF(V10="","",V10)</f>
        <v>0</v>
      </c>
      <c r="S54" s="78"/>
      <c r="T54" s="79">
        <f>IF(P54="","",IF(P54&gt;R54,3,IF(P54=R54,1,0)))</f>
        <v>3</v>
      </c>
      <c r="U54" s="77" t="s">
        <v>1</v>
      </c>
      <c r="V54" s="85">
        <f>IF(P54="","",IF(P54&lt;R54,3,IF(P54=R54,1,0)))</f>
        <v>0</v>
      </c>
      <c r="X54" s="84"/>
      <c r="Y54" s="77">
        <f>IF(Z54="",0,1)</f>
        <v>0</v>
      </c>
      <c r="Z54" s="65">
        <f>IF(AD10="","",AD10)</f>
      </c>
      <c r="AA54" s="66" t="s">
        <v>1</v>
      </c>
      <c r="AB54" s="67">
        <f>IF(AF10="","",AF10)</f>
      </c>
      <c r="AC54" s="78"/>
      <c r="AD54" s="79">
        <f>IF(Z54="","",IF(Z54&gt;AB54,3,IF(Z54=AB54,1,0)))</f>
      </c>
      <c r="AE54" s="77" t="s">
        <v>1</v>
      </c>
      <c r="AF54" s="85">
        <f>IF(Z54="","",IF(Z54&lt;AB54,3,IF(Z54=AB54,1,0)))</f>
      </c>
      <c r="AH54" s="84"/>
      <c r="AI54" s="101"/>
      <c r="AJ54" s="65"/>
      <c r="AK54" s="66"/>
      <c r="AL54" s="67"/>
      <c r="AM54" s="78"/>
      <c r="AN54" s="79"/>
      <c r="AO54" s="77"/>
      <c r="AP54" s="85"/>
    </row>
    <row r="55" spans="4:42" ht="15">
      <c r="D55" s="84"/>
      <c r="E55" s="77">
        <f>IF(F55="",0,1)</f>
        <v>1</v>
      </c>
      <c r="F55" s="65">
        <f>IF(L12="","",L12)</f>
        <v>4</v>
      </c>
      <c r="G55" s="66" t="s">
        <v>1</v>
      </c>
      <c r="H55" s="67">
        <f>IF(J12="","",J12)</f>
        <v>0</v>
      </c>
      <c r="I55" s="78"/>
      <c r="J55" s="79">
        <f>IF(F55="","",IF(F55&gt;H55,3,IF(F55=H55,1,0)))</f>
        <v>3</v>
      </c>
      <c r="K55" s="77" t="s">
        <v>1</v>
      </c>
      <c r="L55" s="85">
        <f>IF(F55="","",IF(F55&lt;H55,3,IF(F55=H55,1,0)))</f>
        <v>0</v>
      </c>
      <c r="N55" s="84"/>
      <c r="O55" s="77">
        <f>IF(P55="",0,1)</f>
        <v>1</v>
      </c>
      <c r="P55" s="65">
        <f>IF(V12="","",V12)</f>
        <v>4</v>
      </c>
      <c r="Q55" s="66" t="s">
        <v>1</v>
      </c>
      <c r="R55" s="67">
        <f>IF(T12="","",T12)</f>
        <v>2</v>
      </c>
      <c r="S55" s="78"/>
      <c r="T55" s="79">
        <f>IF(P55="","",IF(P55&gt;R55,3,IF(P55=R55,1,0)))</f>
        <v>3</v>
      </c>
      <c r="U55" s="77" t="s">
        <v>1</v>
      </c>
      <c r="V55" s="85">
        <f>IF(P55="","",IF(P55&lt;R55,3,IF(P55=R55,1,0)))</f>
        <v>0</v>
      </c>
      <c r="X55" s="84"/>
      <c r="Y55" s="77">
        <f>IF(Z55="",0,1)</f>
        <v>0</v>
      </c>
      <c r="Z55" s="65">
        <f>IF(AF12="","",AF12)</f>
      </c>
      <c r="AA55" s="66" t="s">
        <v>1</v>
      </c>
      <c r="AB55" s="67">
        <f>IF(AD12="","",AD12)</f>
      </c>
      <c r="AC55" s="78"/>
      <c r="AD55" s="79">
        <f>IF(Z55="","",IF(Z55&gt;AB55,3,IF(Z55=AB55,1,0)))</f>
      </c>
      <c r="AE55" s="77" t="s">
        <v>1</v>
      </c>
      <c r="AF55" s="85">
        <f>IF(Z55="","",IF(Z55&lt;AB55,3,IF(Z55=AB55,1,0)))</f>
      </c>
      <c r="AH55" s="84"/>
      <c r="AI55" s="101"/>
      <c r="AJ55" s="65"/>
      <c r="AK55" s="66"/>
      <c r="AL55" s="67"/>
      <c r="AM55" s="78"/>
      <c r="AN55" s="79"/>
      <c r="AO55" s="77"/>
      <c r="AP55" s="85"/>
    </row>
    <row r="56" spans="4:42" ht="15">
      <c r="D56" s="84"/>
      <c r="E56" s="80"/>
      <c r="F56" s="38"/>
      <c r="G56" s="39" t="s">
        <v>1</v>
      </c>
      <c r="H56" s="40"/>
      <c r="I56" s="81"/>
      <c r="J56" s="82"/>
      <c r="K56" s="80" t="s">
        <v>1</v>
      </c>
      <c r="L56" s="86"/>
      <c r="N56" s="84"/>
      <c r="O56" s="80"/>
      <c r="P56" s="38"/>
      <c r="Q56" s="39" t="s">
        <v>1</v>
      </c>
      <c r="R56" s="40"/>
      <c r="S56" s="81"/>
      <c r="T56" s="82"/>
      <c r="U56" s="80" t="s">
        <v>1</v>
      </c>
      <c r="V56" s="86"/>
      <c r="X56" s="84"/>
      <c r="Y56" s="80"/>
      <c r="Z56" s="38"/>
      <c r="AA56" s="39" t="s">
        <v>1</v>
      </c>
      <c r="AB56" s="40"/>
      <c r="AC56" s="81"/>
      <c r="AD56" s="82"/>
      <c r="AE56" s="80" t="s">
        <v>1</v>
      </c>
      <c r="AF56" s="86"/>
      <c r="AH56" s="84"/>
      <c r="AI56" s="103"/>
      <c r="AJ56" s="38"/>
      <c r="AK56" s="39"/>
      <c r="AL56" s="40"/>
      <c r="AM56" s="81"/>
      <c r="AN56" s="82"/>
      <c r="AO56" s="80"/>
      <c r="AP56" s="86"/>
    </row>
    <row r="57" spans="4:42" ht="15.75" thickBot="1">
      <c r="D57" s="87"/>
      <c r="E57" s="88">
        <f>SUM(E52:E56)</f>
        <v>4</v>
      </c>
      <c r="F57" s="89">
        <f>SUM(F52:F56)</f>
        <v>13</v>
      </c>
      <c r="G57" s="88" t="s">
        <v>1</v>
      </c>
      <c r="H57" s="90">
        <f>SUM(H52:H56)</f>
        <v>4</v>
      </c>
      <c r="I57" s="91">
        <f>F57-H57</f>
        <v>9</v>
      </c>
      <c r="J57" s="89">
        <f>SUM(J52:J56)</f>
        <v>9</v>
      </c>
      <c r="K57" s="88" t="s">
        <v>1</v>
      </c>
      <c r="L57" s="92">
        <f>SUM(L52:L56)</f>
        <v>3</v>
      </c>
      <c r="N57" s="87"/>
      <c r="O57" s="88">
        <f>SUM(O52:O56)</f>
        <v>4</v>
      </c>
      <c r="P57" s="89">
        <f>SUM(P52:P56)</f>
        <v>16</v>
      </c>
      <c r="Q57" s="88" t="s">
        <v>1</v>
      </c>
      <c r="R57" s="90">
        <f>SUM(R52:R56)</f>
        <v>4</v>
      </c>
      <c r="S57" s="91">
        <f>P57-R57</f>
        <v>12</v>
      </c>
      <c r="T57" s="89">
        <f>SUM(T52:T56)</f>
        <v>10</v>
      </c>
      <c r="U57" s="88" t="s">
        <v>1</v>
      </c>
      <c r="V57" s="92">
        <f>SUM(V52:V56)</f>
        <v>1</v>
      </c>
      <c r="X57" s="87"/>
      <c r="Y57" s="88">
        <f>SUM(Y52:Y56)</f>
        <v>0</v>
      </c>
      <c r="Z57" s="89">
        <f>SUM(Z52:Z56)</f>
        <v>0</v>
      </c>
      <c r="AA57" s="88" t="s">
        <v>1</v>
      </c>
      <c r="AB57" s="90">
        <f>SUM(AB52:AB56)</f>
        <v>0</v>
      </c>
      <c r="AC57" s="91">
        <f>Z57-AB57</f>
        <v>0</v>
      </c>
      <c r="AD57" s="89">
        <f>SUM(AD52:AD56)</f>
        <v>0</v>
      </c>
      <c r="AE57" s="88" t="s">
        <v>1</v>
      </c>
      <c r="AF57" s="92">
        <f>SUM(AF52:AF56)</f>
        <v>0</v>
      </c>
      <c r="AH57" s="87"/>
      <c r="AI57" s="102">
        <f>SUM(Y57+O57+E57)</f>
        <v>8</v>
      </c>
      <c r="AJ57" s="98">
        <f>SUM(Z57+P57+F57)</f>
        <v>29</v>
      </c>
      <c r="AK57" s="98" t="s">
        <v>1</v>
      </c>
      <c r="AL57" s="98">
        <f>SUM(AB57+R57+H57)</f>
        <v>8</v>
      </c>
      <c r="AM57" s="91">
        <f>AJ57-AL57</f>
        <v>21</v>
      </c>
      <c r="AN57" s="88">
        <f>SUM(AD57+T57+J57)</f>
        <v>19</v>
      </c>
      <c r="AO57" s="88" t="s">
        <v>1</v>
      </c>
      <c r="AP57" s="97">
        <f>SUM(AF57+V57+L57)</f>
        <v>4</v>
      </c>
    </row>
    <row r="58" spans="4:42" ht="15">
      <c r="D58" s="83"/>
      <c r="E58" s="168" t="str">
        <f>Einteilung!$D$20</f>
        <v>RSV Frellstedt I U15</v>
      </c>
      <c r="F58" s="168" t="str">
        <f>Einteilung!$D$20</f>
        <v>RSV Frellstedt I U15</v>
      </c>
      <c r="G58" s="168" t="str">
        <f>Einteilung!$D$20</f>
        <v>RSV Frellstedt I U15</v>
      </c>
      <c r="H58" s="168" t="str">
        <f>Einteilung!$D$20</f>
        <v>RSV Frellstedt I U15</v>
      </c>
      <c r="I58" s="168" t="str">
        <f>Einteilung!$D$20</f>
        <v>RSV Frellstedt I U15</v>
      </c>
      <c r="J58" s="168" t="str">
        <f>Einteilung!$D$20</f>
        <v>RSV Frellstedt I U15</v>
      </c>
      <c r="K58" s="168" t="str">
        <f>Einteilung!$D$20</f>
        <v>RSV Frellstedt I U15</v>
      </c>
      <c r="L58" s="169" t="str">
        <f>Einteilung!$D$20</f>
        <v>RSV Frellstedt I U15</v>
      </c>
      <c r="N58" s="83"/>
      <c r="O58" s="168" t="str">
        <f>Einteilung!$D$20</f>
        <v>RSV Frellstedt I U15</v>
      </c>
      <c r="P58" s="168"/>
      <c r="Q58" s="168"/>
      <c r="R58" s="168"/>
      <c r="S58" s="168"/>
      <c r="T58" s="168"/>
      <c r="U58" s="168"/>
      <c r="V58" s="169"/>
      <c r="X58" s="83"/>
      <c r="Y58" s="168" t="str">
        <f>Einteilung!$D$20</f>
        <v>RSV Frellstedt I U15</v>
      </c>
      <c r="Z58" s="168" t="str">
        <f>Einteilung!$D$20</f>
        <v>RSV Frellstedt I U15</v>
      </c>
      <c r="AA58" s="168" t="str">
        <f>Einteilung!$D$20</f>
        <v>RSV Frellstedt I U15</v>
      </c>
      <c r="AB58" s="168" t="str">
        <f>Einteilung!$D$20</f>
        <v>RSV Frellstedt I U15</v>
      </c>
      <c r="AC58" s="168" t="str">
        <f>Einteilung!$D$20</f>
        <v>RSV Frellstedt I U15</v>
      </c>
      <c r="AD58" s="168" t="str">
        <f>Einteilung!$D$20</f>
        <v>RSV Frellstedt I U15</v>
      </c>
      <c r="AE58" s="168" t="str">
        <f>Einteilung!$D$20</f>
        <v>RSV Frellstedt I U15</v>
      </c>
      <c r="AF58" s="169" t="str">
        <f>Einteilung!$D$20</f>
        <v>RSV Frellstedt I U15</v>
      </c>
      <c r="AH58" s="83"/>
      <c r="AI58" s="167" t="str">
        <f>Einteilung!$D$20</f>
        <v>RSV Frellstedt I U15</v>
      </c>
      <c r="AJ58" s="168" t="str">
        <f>Einteilung!$D$20</f>
        <v>RSV Frellstedt I U15</v>
      </c>
      <c r="AK58" s="168" t="str">
        <f>Einteilung!$D$20</f>
        <v>RSV Frellstedt I U15</v>
      </c>
      <c r="AL58" s="168" t="str">
        <f>Einteilung!$D$20</f>
        <v>RSV Frellstedt I U15</v>
      </c>
      <c r="AM58" s="168" t="str">
        <f>Einteilung!$D$20</f>
        <v>RSV Frellstedt I U15</v>
      </c>
      <c r="AN58" s="168" t="str">
        <f>Einteilung!$D$20</f>
        <v>RSV Frellstedt I U15</v>
      </c>
      <c r="AO58" s="168" t="str">
        <f>Einteilung!$D$20</f>
        <v>RSV Frellstedt I U15</v>
      </c>
      <c r="AP58" s="169" t="str">
        <f>Einteilung!$D$20</f>
        <v>RSV Frellstedt I U15</v>
      </c>
    </row>
    <row r="59" spans="4:42" ht="15">
      <c r="D59" s="84"/>
      <c r="E59" s="77">
        <f>IF(F59="",0,1)</f>
        <v>1</v>
      </c>
      <c r="F59" s="65">
        <f>IF(J3="","",J3)</f>
        <v>2</v>
      </c>
      <c r="G59" s="66" t="s">
        <v>1</v>
      </c>
      <c r="H59" s="67">
        <f>IF(L3="","",L3)</f>
        <v>3</v>
      </c>
      <c r="I59" s="78"/>
      <c r="J59" s="79">
        <f>IF(F59="","",IF(F59&gt;H59,3,IF(F59=H59,1,0)))</f>
        <v>0</v>
      </c>
      <c r="K59" s="77" t="s">
        <v>1</v>
      </c>
      <c r="L59" s="85">
        <f>IF(F59="","",IF(F59&lt;H59,3,IF(F59=H59,1,0)))</f>
        <v>3</v>
      </c>
      <c r="N59" s="84"/>
      <c r="O59" s="77">
        <f>IF(P59="",0,1)</f>
        <v>1</v>
      </c>
      <c r="P59" s="65">
        <f>IF(T3="","",T3)</f>
        <v>3</v>
      </c>
      <c r="Q59" s="66" t="s">
        <v>1</v>
      </c>
      <c r="R59" s="67">
        <f>IF(V3="","",V3)</f>
        <v>0</v>
      </c>
      <c r="S59" s="78"/>
      <c r="T59" s="79">
        <f>IF(P59="","",IF(P59&gt;R59,3,IF(P59=R59,1,0)))</f>
        <v>3</v>
      </c>
      <c r="U59" s="77" t="s">
        <v>1</v>
      </c>
      <c r="V59" s="85">
        <f>IF(P59="","",IF(P59&lt;R59,3,IF(P59=R59,1,0)))</f>
        <v>0</v>
      </c>
      <c r="X59" s="84"/>
      <c r="Y59" s="77">
        <f>IF(Z59="",0,1)</f>
        <v>0</v>
      </c>
      <c r="Z59" s="65">
        <f>IF(AD3="","",AD3)</f>
      </c>
      <c r="AA59" s="66" t="s">
        <v>1</v>
      </c>
      <c r="AB59" s="67">
        <f>IF(AF3="","",AF3)</f>
      </c>
      <c r="AC59" s="78"/>
      <c r="AD59" s="79">
        <f>IF(Z59="","",IF(Z59&gt;AB59,3,IF(Z59=AB59,1,0)))</f>
      </c>
      <c r="AE59" s="77" t="s">
        <v>1</v>
      </c>
      <c r="AF59" s="85">
        <f>IF(Z59="","",IF(Z59&lt;AB59,3,IF(Z59=AB59,1,0)))</f>
      </c>
      <c r="AH59" s="84"/>
      <c r="AI59" s="101"/>
      <c r="AJ59" s="65"/>
      <c r="AK59" s="66"/>
      <c r="AL59" s="67"/>
      <c r="AM59" s="78"/>
      <c r="AN59" s="79"/>
      <c r="AO59" s="77"/>
      <c r="AP59" s="85"/>
    </row>
    <row r="60" spans="4:42" ht="15">
      <c r="D60" s="84"/>
      <c r="E60" s="77">
        <f>IF(F60="",0,1)</f>
        <v>1</v>
      </c>
      <c r="F60" s="65">
        <f>IF(J6="","",J6)</f>
        <v>2</v>
      </c>
      <c r="G60" s="66" t="s">
        <v>1</v>
      </c>
      <c r="H60" s="67">
        <f>IF(L6="","",L6)</f>
        <v>3</v>
      </c>
      <c r="I60" s="78"/>
      <c r="J60" s="79">
        <f>IF(F60="","",IF(F60&gt;H60,3,IF(F60=H60,1,0)))</f>
        <v>0</v>
      </c>
      <c r="K60" s="77" t="s">
        <v>1</v>
      </c>
      <c r="L60" s="85">
        <f>IF(F60="","",IF(F60&lt;H60,3,IF(F60=H60,1,0)))</f>
        <v>3</v>
      </c>
      <c r="N60" s="84"/>
      <c r="O60" s="77">
        <f>IF(P60="",0,1)</f>
        <v>1</v>
      </c>
      <c r="P60" s="65">
        <f>IF(T6="","",T6)</f>
        <v>1</v>
      </c>
      <c r="Q60" s="66" t="s">
        <v>1</v>
      </c>
      <c r="R60" s="67">
        <f>IF(V6="","",V6)</f>
        <v>4</v>
      </c>
      <c r="S60" s="78"/>
      <c r="T60" s="79">
        <f>IF(P60="","",IF(P60&gt;R60,3,IF(P60=R60,1,0)))</f>
        <v>0</v>
      </c>
      <c r="U60" s="77" t="s">
        <v>1</v>
      </c>
      <c r="V60" s="85">
        <f>IF(P60="","",IF(P60&lt;R60,3,IF(P60=R60,1,0)))</f>
        <v>3</v>
      </c>
      <c r="X60" s="84"/>
      <c r="Y60" s="77">
        <f>IF(Z60="",0,1)</f>
        <v>0</v>
      </c>
      <c r="Z60" s="65">
        <f>IF(AD6="","",AD6)</f>
      </c>
      <c r="AA60" s="66" t="s">
        <v>1</v>
      </c>
      <c r="AB60" s="67">
        <f>IF(AF6="","",AF6)</f>
      </c>
      <c r="AC60" s="78"/>
      <c r="AD60" s="79">
        <f>IF(Z60="","",IF(Z60&gt;AB60,3,IF(Z60=AB60,1,0)))</f>
      </c>
      <c r="AE60" s="77" t="s">
        <v>1</v>
      </c>
      <c r="AF60" s="85">
        <f>IF(Z60="","",IF(Z60&lt;AB60,3,IF(Z60=AB60,1,0)))</f>
      </c>
      <c r="AH60" s="84"/>
      <c r="AI60" s="101"/>
      <c r="AJ60" s="65"/>
      <c r="AK60" s="66"/>
      <c r="AL60" s="67"/>
      <c r="AM60" s="78"/>
      <c r="AN60" s="79"/>
      <c r="AO60" s="77"/>
      <c r="AP60" s="85"/>
    </row>
    <row r="61" spans="4:42" ht="15">
      <c r="D61" s="84"/>
      <c r="E61" s="77">
        <f>IF(F61="",0,1)</f>
        <v>1</v>
      </c>
      <c r="F61" s="65">
        <f>IF(J9="","",J9)</f>
        <v>4</v>
      </c>
      <c r="G61" s="66" t="s">
        <v>1</v>
      </c>
      <c r="H61" s="67">
        <f>IF(L9="","",L9)</f>
        <v>1</v>
      </c>
      <c r="I61" s="78"/>
      <c r="J61" s="79">
        <f>IF(F61="","",IF(F61&gt;H61,3,IF(F61=H61,1,0)))</f>
        <v>3</v>
      </c>
      <c r="K61" s="77" t="s">
        <v>1</v>
      </c>
      <c r="L61" s="85">
        <f>IF(F61="","",IF(F61&lt;H61,3,IF(F61=H61,1,0)))</f>
        <v>0</v>
      </c>
      <c r="N61" s="84"/>
      <c r="O61" s="77">
        <f>IF(P61="",0,1)</f>
        <v>1</v>
      </c>
      <c r="P61" s="65">
        <f>IF(T9="","",T9)</f>
        <v>6</v>
      </c>
      <c r="Q61" s="66" t="s">
        <v>1</v>
      </c>
      <c r="R61" s="67">
        <f>IF(V9="","",V9)</f>
        <v>1</v>
      </c>
      <c r="S61" s="78"/>
      <c r="T61" s="79">
        <f>IF(P61="","",IF(P61&gt;R61,3,IF(P61=R61,1,0)))</f>
        <v>3</v>
      </c>
      <c r="U61" s="77" t="s">
        <v>1</v>
      </c>
      <c r="V61" s="85">
        <f>IF(P61="","",IF(P61&lt;R61,3,IF(P61=R61,1,0)))</f>
        <v>0</v>
      </c>
      <c r="X61" s="84"/>
      <c r="Y61" s="77">
        <f>IF(Z61="",0,1)</f>
        <v>0</v>
      </c>
      <c r="Z61" s="65">
        <f>IF(AD9="","",AD9)</f>
      </c>
      <c r="AA61" s="66" t="s">
        <v>1</v>
      </c>
      <c r="AB61" s="67">
        <f>IF(AF9="","",AF9)</f>
      </c>
      <c r="AC61" s="78"/>
      <c r="AD61" s="79">
        <f>IF(Z61="","",IF(Z61&gt;AB61,3,IF(Z61=AB61,1,0)))</f>
      </c>
      <c r="AE61" s="77" t="s">
        <v>1</v>
      </c>
      <c r="AF61" s="85">
        <f>IF(Z61="","",IF(Z61&lt;AB61,3,IF(Z61=AB61,1,0)))</f>
      </c>
      <c r="AH61" s="84"/>
      <c r="AI61" s="101"/>
      <c r="AJ61" s="65"/>
      <c r="AK61" s="66"/>
      <c r="AL61" s="67"/>
      <c r="AM61" s="78"/>
      <c r="AN61" s="79"/>
      <c r="AO61" s="77"/>
      <c r="AP61" s="85"/>
    </row>
    <row r="62" spans="4:42" ht="15">
      <c r="D62" s="84"/>
      <c r="E62" s="77">
        <f>IF(F62="",0,1)</f>
        <v>1</v>
      </c>
      <c r="F62" s="65">
        <f>IF(J12="","",J12)</f>
        <v>0</v>
      </c>
      <c r="G62" s="66" t="s">
        <v>1</v>
      </c>
      <c r="H62" s="67">
        <f>IF(L12="","",L12)</f>
        <v>4</v>
      </c>
      <c r="I62" s="78"/>
      <c r="J62" s="79">
        <f>IF(F62="","",IF(F62&gt;H62,3,IF(F62=H62,1,0)))</f>
        <v>0</v>
      </c>
      <c r="K62" s="77" t="s">
        <v>1</v>
      </c>
      <c r="L62" s="85">
        <f>IF(F62="","",IF(F62&lt;H62,3,IF(F62=H62,1,0)))</f>
        <v>3</v>
      </c>
      <c r="N62" s="84"/>
      <c r="O62" s="77">
        <f>IF(P62="",0,1)</f>
        <v>1</v>
      </c>
      <c r="P62" s="65">
        <f>IF(T12="","",T12)</f>
        <v>2</v>
      </c>
      <c r="Q62" s="66" t="s">
        <v>1</v>
      </c>
      <c r="R62" s="67">
        <f>IF(V12="","",V12)</f>
        <v>4</v>
      </c>
      <c r="S62" s="78"/>
      <c r="T62" s="79">
        <f>IF(P62="","",IF(P62&gt;R62,3,IF(P62=R62,1,0)))</f>
        <v>0</v>
      </c>
      <c r="U62" s="77" t="s">
        <v>1</v>
      </c>
      <c r="V62" s="85">
        <f>IF(P62="","",IF(P62&lt;R62,3,IF(P62=R62,1,0)))</f>
        <v>3</v>
      </c>
      <c r="X62" s="84"/>
      <c r="Y62" s="77">
        <f>IF(Z62="",0,1)</f>
        <v>0</v>
      </c>
      <c r="Z62" s="65">
        <f>IF(AD12="","",AD12)</f>
      </c>
      <c r="AA62" s="66" t="s">
        <v>1</v>
      </c>
      <c r="AB62" s="67">
        <f>IF(AF12="","",AF12)</f>
      </c>
      <c r="AC62" s="78"/>
      <c r="AD62" s="79">
        <f>IF(Z62="","",IF(Z62&gt;AB62,3,IF(Z62=AB62,1,0)))</f>
      </c>
      <c r="AE62" s="77" t="s">
        <v>1</v>
      </c>
      <c r="AF62" s="85">
        <f>IF(Z62="","",IF(Z62&lt;AB62,3,IF(Z62=AB62,1,0)))</f>
      </c>
      <c r="AH62" s="84"/>
      <c r="AI62" s="101"/>
      <c r="AJ62" s="65"/>
      <c r="AK62" s="66"/>
      <c r="AL62" s="67"/>
      <c r="AM62" s="78"/>
      <c r="AN62" s="79"/>
      <c r="AO62" s="77"/>
      <c r="AP62" s="85"/>
    </row>
    <row r="63" spans="4:42" ht="15">
      <c r="D63" s="84"/>
      <c r="E63" s="80"/>
      <c r="F63" s="38"/>
      <c r="G63" s="39" t="s">
        <v>1</v>
      </c>
      <c r="H63" s="40"/>
      <c r="I63" s="81"/>
      <c r="J63" s="82"/>
      <c r="K63" s="80" t="s">
        <v>1</v>
      </c>
      <c r="L63" s="86"/>
      <c r="N63" s="84"/>
      <c r="O63" s="80"/>
      <c r="P63" s="38"/>
      <c r="Q63" s="39" t="s">
        <v>1</v>
      </c>
      <c r="R63" s="40"/>
      <c r="S63" s="81"/>
      <c r="T63" s="82"/>
      <c r="U63" s="80" t="s">
        <v>1</v>
      </c>
      <c r="V63" s="86"/>
      <c r="X63" s="84"/>
      <c r="Y63" s="80"/>
      <c r="Z63" s="38"/>
      <c r="AA63" s="39" t="s">
        <v>1</v>
      </c>
      <c r="AB63" s="40"/>
      <c r="AC63" s="81"/>
      <c r="AD63" s="82"/>
      <c r="AE63" s="80" t="s">
        <v>1</v>
      </c>
      <c r="AF63" s="86"/>
      <c r="AH63" s="84"/>
      <c r="AI63" s="103"/>
      <c r="AJ63" s="38"/>
      <c r="AK63" s="39"/>
      <c r="AL63" s="40"/>
      <c r="AM63" s="81"/>
      <c r="AN63" s="82"/>
      <c r="AO63" s="80"/>
      <c r="AP63" s="86"/>
    </row>
    <row r="64" spans="4:42" ht="15.75" thickBot="1">
      <c r="D64" s="87"/>
      <c r="E64" s="88">
        <f>SUM(E59:E63)</f>
        <v>4</v>
      </c>
      <c r="F64" s="89">
        <f>SUM(F59:F63)</f>
        <v>8</v>
      </c>
      <c r="G64" s="88" t="s">
        <v>1</v>
      </c>
      <c r="H64" s="90">
        <f>SUM(H59:H63)</f>
        <v>11</v>
      </c>
      <c r="I64" s="91">
        <f>F64-H64</f>
        <v>-3</v>
      </c>
      <c r="J64" s="89">
        <f>SUM(J59:J63)</f>
        <v>3</v>
      </c>
      <c r="K64" s="88" t="s">
        <v>1</v>
      </c>
      <c r="L64" s="92">
        <f>SUM(L59:L63)</f>
        <v>9</v>
      </c>
      <c r="N64" s="87"/>
      <c r="O64" s="88">
        <f>SUM(O59:O63)</f>
        <v>4</v>
      </c>
      <c r="P64" s="89">
        <f>SUM(P59:P63)</f>
        <v>12</v>
      </c>
      <c r="Q64" s="88" t="s">
        <v>1</v>
      </c>
      <c r="R64" s="90">
        <f>SUM(R59:R63)</f>
        <v>9</v>
      </c>
      <c r="S64" s="91">
        <f>P64-R64</f>
        <v>3</v>
      </c>
      <c r="T64" s="89">
        <f>SUM(T59:T63)</f>
        <v>6</v>
      </c>
      <c r="U64" s="88" t="s">
        <v>1</v>
      </c>
      <c r="V64" s="92">
        <f>SUM(V59:V63)</f>
        <v>6</v>
      </c>
      <c r="X64" s="87"/>
      <c r="Y64" s="88">
        <f>SUM(Y59:Y63)</f>
        <v>0</v>
      </c>
      <c r="Z64" s="89">
        <f>SUM(Z59:Z63)</f>
        <v>0</v>
      </c>
      <c r="AA64" s="88" t="s">
        <v>1</v>
      </c>
      <c r="AB64" s="90">
        <f>SUM(AB59:AB63)</f>
        <v>0</v>
      </c>
      <c r="AC64" s="91">
        <f>Z64-AB64</f>
        <v>0</v>
      </c>
      <c r="AD64" s="89">
        <f>SUM(AD59:AD63)</f>
        <v>0</v>
      </c>
      <c r="AE64" s="88" t="s">
        <v>1</v>
      </c>
      <c r="AF64" s="92">
        <f>SUM(AF59:AF63)</f>
        <v>0</v>
      </c>
      <c r="AH64" s="87"/>
      <c r="AI64" s="102">
        <f>SUM(Y64+O64+E64)</f>
        <v>8</v>
      </c>
      <c r="AJ64" s="98">
        <f>SUM(Z64+P64+F64)</f>
        <v>20</v>
      </c>
      <c r="AK64" s="98" t="s">
        <v>1</v>
      </c>
      <c r="AL64" s="98">
        <f>SUM(AB64+R64+H64)</f>
        <v>20</v>
      </c>
      <c r="AM64" s="91">
        <f>AJ64-AL64</f>
        <v>0</v>
      </c>
      <c r="AN64" s="88">
        <f>SUM(AD64+T64+J64)</f>
        <v>9</v>
      </c>
      <c r="AO64" s="88" t="s">
        <v>1</v>
      </c>
      <c r="AP64" s="97">
        <f>SUM(AF64+V64+L64)</f>
        <v>15</v>
      </c>
    </row>
    <row r="65" spans="5:42" ht="17.25" customHeight="1">
      <c r="E65" s="24"/>
      <c r="G65" s="24"/>
      <c r="H65" s="24"/>
      <c r="I65" s="24"/>
      <c r="K65" s="24"/>
      <c r="L65" s="24"/>
      <c r="X65" s="93"/>
      <c r="Y65" s="94"/>
      <c r="Z65" s="93"/>
      <c r="AA65" s="94"/>
      <c r="AB65" s="95"/>
      <c r="AC65" s="96"/>
      <c r="AD65" s="93"/>
      <c r="AE65" s="94"/>
      <c r="AF65" s="95"/>
      <c r="AH65" s="72"/>
      <c r="AI65" s="69"/>
      <c r="AJ65" s="70"/>
      <c r="AK65" s="71"/>
      <c r="AL65" s="68"/>
      <c r="AM65" s="69"/>
      <c r="AN65" s="70"/>
      <c r="AO65" s="69"/>
      <c r="AP65" s="70"/>
    </row>
    <row r="66" spans="5:42" ht="17.25" customHeight="1">
      <c r="E66" s="24"/>
      <c r="G66" s="24"/>
      <c r="H66" s="24"/>
      <c r="I66" s="24"/>
      <c r="K66" s="24"/>
      <c r="L66" s="24"/>
      <c r="X66" s="93"/>
      <c r="Y66" s="94"/>
      <c r="Z66" s="93"/>
      <c r="AA66" s="94"/>
      <c r="AB66" s="95"/>
      <c r="AC66" s="96"/>
      <c r="AD66" s="93"/>
      <c r="AE66" s="94"/>
      <c r="AF66" s="95"/>
      <c r="AH66" s="72"/>
      <c r="AI66" s="69"/>
      <c r="AJ66" s="70"/>
      <c r="AK66" s="71"/>
      <c r="AL66" s="68"/>
      <c r="AM66" s="69"/>
      <c r="AN66" s="70"/>
      <c r="AO66" s="69"/>
      <c r="AP66" s="70"/>
    </row>
    <row r="67" spans="5:42" ht="17.25" customHeight="1">
      <c r="E67" s="24"/>
      <c r="G67" s="24"/>
      <c r="H67" s="24"/>
      <c r="I67" s="24"/>
      <c r="K67" s="24"/>
      <c r="L67" s="24"/>
      <c r="X67" s="93"/>
      <c r="Y67" s="94"/>
      <c r="Z67" s="93"/>
      <c r="AA67" s="94"/>
      <c r="AB67" s="95"/>
      <c r="AC67" s="96"/>
      <c r="AD67" s="93"/>
      <c r="AE67" s="94"/>
      <c r="AF67" s="95"/>
      <c r="AH67" s="72"/>
      <c r="AI67" s="69"/>
      <c r="AJ67" s="70"/>
      <c r="AK67" s="71"/>
      <c r="AL67" s="68"/>
      <c r="AM67" s="69"/>
      <c r="AN67" s="70"/>
      <c r="AO67" s="69"/>
      <c r="AP67" s="70"/>
    </row>
    <row r="68" spans="5:42" ht="17.25" customHeight="1">
      <c r="E68" s="24"/>
      <c r="G68" s="24"/>
      <c r="H68" s="24"/>
      <c r="I68" s="24"/>
      <c r="K68" s="24"/>
      <c r="L68" s="24"/>
      <c r="X68" s="93"/>
      <c r="Y68" s="94"/>
      <c r="Z68" s="93"/>
      <c r="AA68" s="94"/>
      <c r="AB68" s="95"/>
      <c r="AC68" s="96"/>
      <c r="AD68" s="93"/>
      <c r="AE68" s="94"/>
      <c r="AF68" s="95"/>
      <c r="AH68" s="72"/>
      <c r="AI68" s="69"/>
      <c r="AJ68" s="70"/>
      <c r="AK68" s="71"/>
      <c r="AL68" s="68"/>
      <c r="AM68" s="69"/>
      <c r="AN68" s="70"/>
      <c r="AO68" s="69"/>
      <c r="AP68" s="70"/>
    </row>
    <row r="69" spans="5:42" ht="17.25" customHeight="1">
      <c r="E69" s="24"/>
      <c r="G69" s="24"/>
      <c r="H69" s="24"/>
      <c r="I69" s="24"/>
      <c r="K69" s="24"/>
      <c r="L69" s="24"/>
      <c r="X69" s="93"/>
      <c r="Y69" s="94"/>
      <c r="Z69" s="93"/>
      <c r="AA69" s="94"/>
      <c r="AB69" s="95"/>
      <c r="AC69" s="96"/>
      <c r="AD69" s="93"/>
      <c r="AE69" s="94"/>
      <c r="AF69" s="95"/>
      <c r="AH69" s="72"/>
      <c r="AI69" s="69"/>
      <c r="AJ69" s="70"/>
      <c r="AK69" s="71"/>
      <c r="AL69" s="68"/>
      <c r="AM69" s="69"/>
      <c r="AN69" s="70"/>
      <c r="AO69" s="69"/>
      <c r="AP69" s="70"/>
    </row>
    <row r="70" spans="5:42" ht="17.25" customHeight="1">
      <c r="E70" s="24"/>
      <c r="G70" s="24"/>
      <c r="H70" s="24"/>
      <c r="I70" s="24"/>
      <c r="K70" s="24"/>
      <c r="L70" s="24"/>
      <c r="X70" s="93"/>
      <c r="Y70" s="94"/>
      <c r="Z70" s="93"/>
      <c r="AA70" s="94"/>
      <c r="AB70" s="95"/>
      <c r="AC70" s="96"/>
      <c r="AD70" s="93"/>
      <c r="AE70" s="94"/>
      <c r="AF70" s="95"/>
      <c r="AH70" s="72"/>
      <c r="AI70" s="69"/>
      <c r="AJ70" s="70"/>
      <c r="AK70" s="71"/>
      <c r="AL70" s="68"/>
      <c r="AM70" s="69"/>
      <c r="AN70" s="70"/>
      <c r="AO70" s="69"/>
      <c r="AP70" s="70"/>
    </row>
    <row r="71" spans="5:42" ht="17.25" customHeight="1">
      <c r="E71" s="24"/>
      <c r="G71" s="24"/>
      <c r="H71" s="24"/>
      <c r="I71" s="24"/>
      <c r="K71" s="24"/>
      <c r="L71" s="122"/>
      <c r="M71" s="118"/>
      <c r="X71" s="93"/>
      <c r="Y71" s="94"/>
      <c r="Z71" s="93"/>
      <c r="AA71" s="94"/>
      <c r="AB71" s="95"/>
      <c r="AC71" s="96"/>
      <c r="AD71" s="93"/>
      <c r="AE71" s="94"/>
      <c r="AF71" s="95"/>
      <c r="AH71" s="72"/>
      <c r="AI71" s="69"/>
      <c r="AJ71" s="70"/>
      <c r="AK71" s="71"/>
      <c r="AL71" s="68"/>
      <c r="AM71" s="69"/>
      <c r="AN71" s="70"/>
      <c r="AO71" s="69"/>
      <c r="AP71" s="70"/>
    </row>
    <row r="72" spans="2:43" ht="15">
      <c r="B72" s="69"/>
      <c r="C72" s="68"/>
      <c r="E72" s="24"/>
      <c r="G72" s="24"/>
      <c r="H72" s="24"/>
      <c r="I72" s="24"/>
      <c r="K72" s="24"/>
      <c r="L72" s="122"/>
      <c r="M72" s="95"/>
      <c r="N72" s="23"/>
      <c r="O72" s="93"/>
      <c r="P72" s="94"/>
      <c r="Q72" s="93"/>
      <c r="R72" s="94"/>
      <c r="S72" s="95"/>
      <c r="T72" s="96"/>
      <c r="U72" s="93"/>
      <c r="V72" s="94"/>
      <c r="W72" s="95"/>
      <c r="X72" s="23"/>
      <c r="Y72" s="24"/>
      <c r="Z72" s="25"/>
      <c r="AA72" s="24"/>
      <c r="AB72" s="25"/>
      <c r="AC72" s="26"/>
      <c r="AD72" s="33"/>
      <c r="AE72" s="24"/>
      <c r="AF72" s="153"/>
      <c r="AG72" s="95"/>
      <c r="AH72" s="23"/>
      <c r="AI72" s="93"/>
      <c r="AJ72" s="94"/>
      <c r="AK72" s="93"/>
      <c r="AL72" s="94"/>
      <c r="AM72" s="95"/>
      <c r="AN72" s="96"/>
      <c r="AO72" s="93"/>
      <c r="AP72" s="94"/>
      <c r="AQ72" s="95"/>
    </row>
    <row r="73" spans="2:43" ht="15">
      <c r="B73" s="69"/>
      <c r="C73" s="68"/>
      <c r="E73" s="24"/>
      <c r="G73" s="24"/>
      <c r="H73" s="24"/>
      <c r="I73" s="24"/>
      <c r="K73" s="24"/>
      <c r="L73" s="122"/>
      <c r="M73" s="95"/>
      <c r="N73" s="23"/>
      <c r="O73" s="93"/>
      <c r="P73" s="94"/>
      <c r="Q73" s="93"/>
      <c r="R73" s="94"/>
      <c r="S73" s="95"/>
      <c r="T73" s="96"/>
      <c r="U73" s="93"/>
      <c r="V73" s="94"/>
      <c r="W73" s="95"/>
      <c r="X73" s="23"/>
      <c r="Y73" s="24"/>
      <c r="Z73" s="25"/>
      <c r="AA73" s="24"/>
      <c r="AB73" s="25"/>
      <c r="AC73" s="26"/>
      <c r="AD73" s="33"/>
      <c r="AE73" s="24"/>
      <c r="AF73" s="153"/>
      <c r="AG73" s="95"/>
      <c r="AH73" s="23"/>
      <c r="AI73" s="93"/>
      <c r="AJ73" s="94"/>
      <c r="AK73" s="93"/>
      <c r="AL73" s="94"/>
      <c r="AM73" s="95"/>
      <c r="AN73" s="96"/>
      <c r="AO73" s="93"/>
      <c r="AP73" s="94"/>
      <c r="AQ73" s="95"/>
    </row>
    <row r="74" spans="5:33" ht="15">
      <c r="E74" s="24"/>
      <c r="G74" s="24"/>
      <c r="H74" s="24"/>
      <c r="I74" s="24"/>
      <c r="K74" s="24"/>
      <c r="L74" s="122"/>
      <c r="M74" s="118"/>
      <c r="X74" s="93"/>
      <c r="Y74" s="94"/>
      <c r="Z74" s="93"/>
      <c r="AA74" s="94"/>
      <c r="AB74" s="95"/>
      <c r="AC74" s="96"/>
      <c r="AD74" s="93"/>
      <c r="AE74" s="94"/>
      <c r="AF74" s="95"/>
      <c r="AG74" s="122"/>
    </row>
    <row r="75" spans="5:33" ht="15">
      <c r="E75" s="24"/>
      <c r="G75" s="24"/>
      <c r="H75" s="24"/>
      <c r="I75" s="24"/>
      <c r="K75" s="24"/>
      <c r="L75" s="122"/>
      <c r="M75" s="118"/>
      <c r="X75" s="93"/>
      <c r="Y75" s="94"/>
      <c r="Z75" s="93"/>
      <c r="AA75" s="94"/>
      <c r="AB75" s="95"/>
      <c r="AC75" s="96"/>
      <c r="AD75" s="93"/>
      <c r="AE75" s="94"/>
      <c r="AF75" s="95"/>
      <c r="AG75" s="122"/>
    </row>
    <row r="76" spans="5:33" ht="15">
      <c r="E76" s="24"/>
      <c r="G76" s="24"/>
      <c r="H76" s="24"/>
      <c r="I76" s="24"/>
      <c r="K76" s="24"/>
      <c r="L76" s="122"/>
      <c r="M76" s="118"/>
      <c r="X76" s="93"/>
      <c r="Y76" s="94"/>
      <c r="Z76" s="93"/>
      <c r="AA76" s="94"/>
      <c r="AB76" s="95"/>
      <c r="AC76" s="96"/>
      <c r="AD76" s="93"/>
      <c r="AE76" s="94"/>
      <c r="AF76" s="95"/>
      <c r="AG76" s="122"/>
    </row>
    <row r="77" spans="5:32" ht="19.5" customHeight="1">
      <c r="E77" s="24"/>
      <c r="G77" s="24"/>
      <c r="H77" s="24"/>
      <c r="I77" s="24"/>
      <c r="K77" s="24"/>
      <c r="L77" s="24"/>
      <c r="X77" s="93"/>
      <c r="Y77" s="94"/>
      <c r="Z77" s="93"/>
      <c r="AA77" s="94"/>
      <c r="AB77" s="95"/>
      <c r="AC77" s="96"/>
      <c r="AD77" s="93"/>
      <c r="AE77" s="94"/>
      <c r="AF77" s="95"/>
    </row>
    <row r="78" spans="5:32" ht="19.5" customHeight="1">
      <c r="E78" s="24"/>
      <c r="G78" s="24"/>
      <c r="H78" s="24"/>
      <c r="I78" s="24"/>
      <c r="K78" s="24"/>
      <c r="L78" s="24"/>
      <c r="X78" s="93"/>
      <c r="Y78" s="94"/>
      <c r="Z78" s="93"/>
      <c r="AA78" s="94"/>
      <c r="AB78" s="95"/>
      <c r="AC78" s="96"/>
      <c r="AD78" s="93"/>
      <c r="AE78" s="94"/>
      <c r="AF78" s="95"/>
    </row>
    <row r="79" spans="5:32" ht="15">
      <c r="E79" s="24"/>
      <c r="G79" s="24"/>
      <c r="H79" s="24"/>
      <c r="I79" s="24"/>
      <c r="K79" s="24"/>
      <c r="L79" s="24"/>
      <c r="X79" s="93"/>
      <c r="Y79" s="94"/>
      <c r="Z79" s="93"/>
      <c r="AA79" s="94"/>
      <c r="AB79" s="95"/>
      <c r="AC79" s="96"/>
      <c r="AD79" s="93"/>
      <c r="AE79" s="94"/>
      <c r="AF79" s="95"/>
    </row>
    <row r="80" spans="3:43" s="30" customFormat="1" ht="39.75" customHeight="1">
      <c r="C80" s="171" t="str">
        <f>CONCATENATE("Tabelle 1. Spieltag ",Einteilung!$H$18)</f>
        <v>Tabelle 1. Spieltag Radpolo U13 + U15 "Liga"</v>
      </c>
      <c r="D80" s="171" t="str">
        <f>CONCATENATE("Tabelle 2. Spieltag ",Einteilung!$H$18)</f>
        <v>Tabelle 2. Spieltag Radpolo U13 + U15 "Liga"</v>
      </c>
      <c r="E80" s="171" t="str">
        <f>CONCATENATE("Tabelle 2. Spieltag ",Einteilung!$H$18)</f>
        <v>Tabelle 2. Spieltag Radpolo U13 + U15 "Liga"</v>
      </c>
      <c r="F80" s="171" t="str">
        <f>CONCATENATE("Tabelle 2. Spieltag ",Einteilung!$H$18)</f>
        <v>Tabelle 2. Spieltag Radpolo U13 + U15 "Liga"</v>
      </c>
      <c r="G80" s="171" t="str">
        <f>CONCATENATE("Tabelle 2. Spieltag ",Einteilung!$H$18)</f>
        <v>Tabelle 2. Spieltag Radpolo U13 + U15 "Liga"</v>
      </c>
      <c r="H80" s="171" t="str">
        <f>CONCATENATE("Tabelle 2. Spieltag ",Einteilung!$H$18)</f>
        <v>Tabelle 2. Spieltag Radpolo U13 + U15 "Liga"</v>
      </c>
      <c r="I80" s="171" t="str">
        <f>CONCATENATE("Tabelle 2. Spieltag ",Einteilung!$H$18)</f>
        <v>Tabelle 2. Spieltag Radpolo U13 + U15 "Liga"</v>
      </c>
      <c r="J80" s="171" t="str">
        <f>CONCATENATE("Tabelle 2. Spieltag ",Einteilung!$H$18)</f>
        <v>Tabelle 2. Spieltag Radpolo U13 + U15 "Liga"</v>
      </c>
      <c r="K80" s="171" t="str">
        <f>CONCATENATE("Tabelle 2. Spieltag ",Einteilung!$H$18)</f>
        <v>Tabelle 2. Spieltag Radpolo U13 + U15 "Liga"</v>
      </c>
      <c r="L80" s="171" t="str">
        <f>CONCATENATE("Tabelle 2. Spieltag ",Einteilung!$H$18)</f>
        <v>Tabelle 2. Spieltag Radpolo U13 + U15 "Liga"</v>
      </c>
      <c r="M80" s="74"/>
      <c r="N80" s="74"/>
      <c r="O80" s="74" t="str">
        <f>CONCATENATE("Tabelle 2. Spieltag ",Einteilung!$H$18)</f>
        <v>Tabelle 2. Spieltag Radpolo U13 + U15 "Liga"</v>
      </c>
      <c r="P80" s="74"/>
      <c r="Q80" s="74"/>
      <c r="R80" s="74"/>
      <c r="S80" s="74"/>
      <c r="T80" s="74"/>
      <c r="U80" s="74"/>
      <c r="V80" s="74"/>
      <c r="W80" s="74"/>
      <c r="X80" s="74"/>
      <c r="Y80" s="74" t="str">
        <f>CONCATENATE("Tabelle 3. Spieltag ",Einteilung!$H$18)</f>
        <v>Tabelle 3. Spieltag Radpolo U13 + U15 "Liga"</v>
      </c>
      <c r="Z80" s="74"/>
      <c r="AA80" s="74"/>
      <c r="AB80" s="74"/>
      <c r="AC80" s="74"/>
      <c r="AD80" s="74"/>
      <c r="AE80" s="74"/>
      <c r="AF80" s="74"/>
      <c r="AG80" s="74"/>
      <c r="AH80" s="27"/>
      <c r="AI80" s="165" t="str">
        <f>CONCATENATE("Abschlusstabelle ",Einteilung!$H$18)</f>
        <v>Abschlusstabelle Radpolo U13 + U15 "Liga"</v>
      </c>
      <c r="AJ80" s="166"/>
      <c r="AK80" s="166"/>
      <c r="AL80" s="166"/>
      <c r="AM80" s="166"/>
      <c r="AN80" s="166"/>
      <c r="AO80" s="166"/>
      <c r="AP80" s="166"/>
      <c r="AQ80" s="119"/>
    </row>
    <row r="81" spans="3:43" s="27" customFormat="1" ht="15" customHeight="1">
      <c r="C81" s="1"/>
      <c r="D81" s="1"/>
      <c r="E81" s="1" t="s">
        <v>2</v>
      </c>
      <c r="F81" s="170" t="s">
        <v>3</v>
      </c>
      <c r="G81" s="170"/>
      <c r="H81" s="170"/>
      <c r="I81" s="32" t="s">
        <v>4</v>
      </c>
      <c r="J81" s="170" t="s">
        <v>5</v>
      </c>
      <c r="K81" s="170"/>
      <c r="L81" s="170"/>
      <c r="M81" s="1"/>
      <c r="N81" s="1"/>
      <c r="O81" s="1" t="s">
        <v>2</v>
      </c>
      <c r="P81" s="170" t="s">
        <v>3</v>
      </c>
      <c r="Q81" s="170"/>
      <c r="R81" s="170"/>
      <c r="S81" s="32" t="s">
        <v>4</v>
      </c>
      <c r="T81" s="170" t="s">
        <v>5</v>
      </c>
      <c r="U81" s="170"/>
      <c r="V81" s="170"/>
      <c r="W81" s="1"/>
      <c r="X81" s="1"/>
      <c r="Y81" s="1" t="s">
        <v>2</v>
      </c>
      <c r="Z81" s="170" t="s">
        <v>3</v>
      </c>
      <c r="AA81" s="170"/>
      <c r="AB81" s="170"/>
      <c r="AC81" s="32" t="s">
        <v>4</v>
      </c>
      <c r="AD81" s="170" t="s">
        <v>5</v>
      </c>
      <c r="AE81" s="170"/>
      <c r="AF81" s="170"/>
      <c r="AG81" s="1"/>
      <c r="AH81" s="24"/>
      <c r="AI81" s="143" t="s">
        <v>50</v>
      </c>
      <c r="AJ81" s="143" t="s">
        <v>49</v>
      </c>
      <c r="AK81" s="143" t="s">
        <v>2</v>
      </c>
      <c r="AL81" s="143" t="s">
        <v>51</v>
      </c>
      <c r="AM81" s="143" t="s">
        <v>52</v>
      </c>
      <c r="AN81" s="143" t="s">
        <v>53</v>
      </c>
      <c r="AO81" s="144" t="s">
        <v>54</v>
      </c>
      <c r="AP81" s="143"/>
      <c r="AQ81" s="119"/>
    </row>
    <row r="82" spans="3:43" ht="19.5" customHeight="1">
      <c r="C82" s="28" t="s">
        <v>27</v>
      </c>
      <c r="D82" s="34" t="str">
        <f>Einteilung!$D$26</f>
        <v>RSV Frellstedt I U13</v>
      </c>
      <c r="E82" s="36">
        <f>$E$50</f>
        <v>4</v>
      </c>
      <c r="F82" s="36">
        <f>$F$50</f>
        <v>16</v>
      </c>
      <c r="G82" s="36">
        <f aca="true" t="shared" si="0" ref="G82:G87">$E$57</f>
        <v>4</v>
      </c>
      <c r="H82" s="36">
        <f>$H$50</f>
        <v>5</v>
      </c>
      <c r="I82" s="37">
        <f>$I$50</f>
        <v>11</v>
      </c>
      <c r="J82" s="36">
        <f>$J$50</f>
        <v>12</v>
      </c>
      <c r="K82" s="36">
        <f aca="true" t="shared" si="1" ref="K82:K87">$E$57</f>
        <v>4</v>
      </c>
      <c r="L82" s="36">
        <f>$L$50</f>
        <v>0</v>
      </c>
      <c r="M82" s="28" t="s">
        <v>27</v>
      </c>
      <c r="N82" s="34" t="str">
        <f>Einteilung!$D$23</f>
        <v>RVS Obernfeld I U15</v>
      </c>
      <c r="O82" s="36">
        <f>$O$57</f>
        <v>4</v>
      </c>
      <c r="P82" s="36">
        <f>$P$57</f>
        <v>16</v>
      </c>
      <c r="Q82" s="36">
        <f aca="true" t="shared" si="2" ref="Q82:Q87">$E$57</f>
        <v>4</v>
      </c>
      <c r="R82" s="36">
        <f>$R$57</f>
        <v>4</v>
      </c>
      <c r="S82" s="37">
        <f>$S$57</f>
        <v>12</v>
      </c>
      <c r="T82" s="36">
        <f>$T$57</f>
        <v>10</v>
      </c>
      <c r="U82" s="36">
        <f aca="true" t="shared" si="3" ref="U82:U87">$E$57</f>
        <v>4</v>
      </c>
      <c r="V82" s="36">
        <f>$V$57</f>
        <v>1</v>
      </c>
      <c r="W82" s="28" t="s">
        <v>27</v>
      </c>
      <c r="X82" s="34" t="str">
        <f>Einteilung!$D$26</f>
        <v>RSV Frellstedt I U13</v>
      </c>
      <c r="Y82" s="36">
        <f>$Y$50</f>
        <v>0</v>
      </c>
      <c r="Z82" s="36">
        <f>$Z$50</f>
        <v>0</v>
      </c>
      <c r="AA82" s="36">
        <f aca="true" t="shared" si="4" ref="AA82:AA87">$E$57</f>
        <v>4</v>
      </c>
      <c r="AB82" s="36">
        <f>$AB$50</f>
        <v>0</v>
      </c>
      <c r="AC82" s="37">
        <f>$AC$50</f>
        <v>0</v>
      </c>
      <c r="AD82" s="36">
        <f>$AD$50</f>
        <v>0</v>
      </c>
      <c r="AE82" s="36">
        <f aca="true" t="shared" si="5" ref="AE82:AE87">$E$57</f>
        <v>4</v>
      </c>
      <c r="AF82" s="36">
        <f>$AF$50</f>
        <v>0</v>
      </c>
      <c r="AG82" s="104"/>
      <c r="AI82" s="145" t="s">
        <v>27</v>
      </c>
      <c r="AJ82" s="150" t="str">
        <f>$AI$44</f>
        <v>RSV Frellstedt I U13</v>
      </c>
      <c r="AK82" s="146">
        <f>$AI$50</f>
        <v>8</v>
      </c>
      <c r="AL82" s="146">
        <f>$AJ$50</f>
        <v>30</v>
      </c>
      <c r="AM82" s="146">
        <f>$AL$50</f>
        <v>10</v>
      </c>
      <c r="AN82" s="147">
        <f>$AM$50</f>
        <v>20</v>
      </c>
      <c r="AO82" s="146">
        <f>$AN$50</f>
        <v>22</v>
      </c>
      <c r="AP82" s="146"/>
      <c r="AQ82" s="119"/>
    </row>
    <row r="83" spans="3:43" ht="15">
      <c r="C83" s="28" t="s">
        <v>28</v>
      </c>
      <c r="D83" s="34" t="str">
        <f>Einteilung!$D$23</f>
        <v>RVS Obernfeld I U15</v>
      </c>
      <c r="E83" s="36">
        <f>$E$57</f>
        <v>4</v>
      </c>
      <c r="F83" s="36">
        <f>$F$57</f>
        <v>13</v>
      </c>
      <c r="G83" s="36">
        <f t="shared" si="0"/>
        <v>4</v>
      </c>
      <c r="H83" s="36">
        <f>$H$57</f>
        <v>4</v>
      </c>
      <c r="I83" s="37">
        <f>$I$57</f>
        <v>9</v>
      </c>
      <c r="J83" s="36">
        <f>$J$57</f>
        <v>9</v>
      </c>
      <c r="K83" s="36">
        <f t="shared" si="1"/>
        <v>4</v>
      </c>
      <c r="L83" s="36">
        <f>$L$57</f>
        <v>3</v>
      </c>
      <c r="M83" s="28" t="s">
        <v>28</v>
      </c>
      <c r="N83" s="34" t="str">
        <f>Einteilung!$D$26</f>
        <v>RSV Frellstedt I U13</v>
      </c>
      <c r="O83" s="36">
        <f>$O$50</f>
        <v>4</v>
      </c>
      <c r="P83" s="36">
        <f>$P$50</f>
        <v>14</v>
      </c>
      <c r="Q83" s="36">
        <f t="shared" si="2"/>
        <v>4</v>
      </c>
      <c r="R83" s="36">
        <f>$R$50</f>
        <v>5</v>
      </c>
      <c r="S83" s="37">
        <f>$S$50</f>
        <v>9</v>
      </c>
      <c r="T83" s="36">
        <f>$T$50</f>
        <v>10</v>
      </c>
      <c r="U83" s="36">
        <f t="shared" si="3"/>
        <v>4</v>
      </c>
      <c r="V83" s="36">
        <f>$V$50</f>
        <v>1</v>
      </c>
      <c r="W83" s="28" t="s">
        <v>28</v>
      </c>
      <c r="X83" s="34" t="str">
        <f>Einteilung!$D$23</f>
        <v>RVS Obernfeld I U15</v>
      </c>
      <c r="Y83" s="36">
        <f>$Y$57</f>
        <v>0</v>
      </c>
      <c r="Z83" s="36">
        <f>$Z$57</f>
        <v>0</v>
      </c>
      <c r="AA83" s="36">
        <f t="shared" si="4"/>
        <v>4</v>
      </c>
      <c r="AB83" s="36">
        <f>$AB$57</f>
        <v>0</v>
      </c>
      <c r="AC83" s="37">
        <f>$AC$57</f>
        <v>0</v>
      </c>
      <c r="AD83" s="36">
        <f>$AD$57</f>
        <v>0</v>
      </c>
      <c r="AE83" s="36">
        <f t="shared" si="5"/>
        <v>4</v>
      </c>
      <c r="AF83" s="36">
        <f>$AF$57</f>
        <v>0</v>
      </c>
      <c r="AG83" s="104"/>
      <c r="AI83" s="145" t="s">
        <v>28</v>
      </c>
      <c r="AJ83" s="150" t="str">
        <f>$AI$51</f>
        <v>RVS Obernfeld I U15</v>
      </c>
      <c r="AK83" s="146">
        <f>$AI$57</f>
        <v>8</v>
      </c>
      <c r="AL83" s="146">
        <f>$AJ$57</f>
        <v>29</v>
      </c>
      <c r="AM83" s="146">
        <f>$AL$57</f>
        <v>8</v>
      </c>
      <c r="AN83" s="147">
        <f>$AM$57</f>
        <v>21</v>
      </c>
      <c r="AO83" s="146">
        <f>$AN$57</f>
        <v>19</v>
      </c>
      <c r="AP83" s="146"/>
      <c r="AQ83" s="119"/>
    </row>
    <row r="84" spans="3:43" ht="15">
      <c r="C84" s="28" t="s">
        <v>29</v>
      </c>
      <c r="D84" s="34" t="str">
        <f>Einteilung!$D$20</f>
        <v>RSV Frellstedt I U15</v>
      </c>
      <c r="E84" s="36">
        <f>$E$64</f>
        <v>4</v>
      </c>
      <c r="F84" s="36">
        <f>$F$64</f>
        <v>8</v>
      </c>
      <c r="G84" s="36">
        <f t="shared" si="0"/>
        <v>4</v>
      </c>
      <c r="H84" s="36">
        <f>$H$64</f>
        <v>11</v>
      </c>
      <c r="I84" s="37">
        <f>$I$64</f>
        <v>-3</v>
      </c>
      <c r="J84" s="36">
        <f>$J$64</f>
        <v>3</v>
      </c>
      <c r="K84" s="36">
        <f t="shared" si="1"/>
        <v>4</v>
      </c>
      <c r="L84" s="36">
        <f>$L$64</f>
        <v>9</v>
      </c>
      <c r="M84" s="28" t="s">
        <v>29</v>
      </c>
      <c r="N84" s="34" t="str">
        <f>Einteilung!$D$20</f>
        <v>RSV Frellstedt I U15</v>
      </c>
      <c r="O84" s="36">
        <f>$O$64</f>
        <v>4</v>
      </c>
      <c r="P84" s="36">
        <f>$P$64</f>
        <v>12</v>
      </c>
      <c r="Q84" s="36">
        <f t="shared" si="2"/>
        <v>4</v>
      </c>
      <c r="R84" s="36">
        <f>$R$64</f>
        <v>9</v>
      </c>
      <c r="S84" s="37">
        <f>$S$64</f>
        <v>3</v>
      </c>
      <c r="T84" s="36">
        <f>$T$64</f>
        <v>6</v>
      </c>
      <c r="U84" s="36">
        <f t="shared" si="3"/>
        <v>4</v>
      </c>
      <c r="V84" s="36">
        <f>$V$64</f>
        <v>6</v>
      </c>
      <c r="W84" s="28" t="s">
        <v>29</v>
      </c>
      <c r="X84" s="34" t="str">
        <f>Einteilung!$D$30</f>
        <v>RSV Halle I U13</v>
      </c>
      <c r="Y84" s="36">
        <f>$Y$43</f>
        <v>0</v>
      </c>
      <c r="Z84" s="36">
        <f>$Z$43</f>
        <v>0</v>
      </c>
      <c r="AA84" s="36">
        <f t="shared" si="4"/>
        <v>4</v>
      </c>
      <c r="AB84" s="36">
        <f>$AB$43</f>
        <v>0</v>
      </c>
      <c r="AC84" s="37">
        <f>$AC$43</f>
        <v>0</v>
      </c>
      <c r="AD84" s="36">
        <f>$AD$43</f>
        <v>0</v>
      </c>
      <c r="AE84" s="36">
        <f t="shared" si="5"/>
        <v>4</v>
      </c>
      <c r="AF84" s="36">
        <f>$AF$43</f>
        <v>0</v>
      </c>
      <c r="AG84" s="104"/>
      <c r="AI84" s="145" t="s">
        <v>29</v>
      </c>
      <c r="AJ84" s="150" t="str">
        <f>$AI$58</f>
        <v>RSV Frellstedt I U15</v>
      </c>
      <c r="AK84" s="146">
        <f>$AI$64</f>
        <v>8</v>
      </c>
      <c r="AL84" s="146">
        <f>$AJ$64</f>
        <v>20</v>
      </c>
      <c r="AM84" s="146">
        <f>$AL$64</f>
        <v>20</v>
      </c>
      <c r="AN84" s="147">
        <f>$AM$64</f>
        <v>0</v>
      </c>
      <c r="AO84" s="146">
        <f>$AN$64</f>
        <v>9</v>
      </c>
      <c r="AP84" s="146"/>
      <c r="AQ84" s="119"/>
    </row>
    <row r="85" spans="3:43" ht="15" customHeight="1">
      <c r="C85" s="28" t="s">
        <v>30</v>
      </c>
      <c r="D85" s="34" t="str">
        <f>Einteilung!$D$30</f>
        <v>RSV Halle I U13</v>
      </c>
      <c r="E85" s="36">
        <f>$E$43</f>
        <v>4</v>
      </c>
      <c r="F85" s="36">
        <f>$F$43</f>
        <v>7</v>
      </c>
      <c r="G85" s="36">
        <f t="shared" si="0"/>
        <v>4</v>
      </c>
      <c r="H85" s="36">
        <f>$H$43</f>
        <v>14</v>
      </c>
      <c r="I85" s="37">
        <f>$I$43</f>
        <v>-7</v>
      </c>
      <c r="J85" s="36">
        <f>$J$43</f>
        <v>3</v>
      </c>
      <c r="K85" s="36">
        <f t="shared" si="1"/>
        <v>4</v>
      </c>
      <c r="L85" s="36">
        <f>$L$43</f>
        <v>9</v>
      </c>
      <c r="M85" s="28" t="s">
        <v>30</v>
      </c>
      <c r="N85" s="34" t="str">
        <f>Einteilung!$D$33</f>
        <v>RSV Frellstedt II U15</v>
      </c>
      <c r="O85" s="36">
        <f>$O$36</f>
        <v>4</v>
      </c>
      <c r="P85" s="36">
        <f>$P$36</f>
        <v>2</v>
      </c>
      <c r="Q85" s="36">
        <f t="shared" si="2"/>
        <v>4</v>
      </c>
      <c r="R85" s="36">
        <f>$R$36</f>
        <v>15</v>
      </c>
      <c r="S85" s="37">
        <f>$S$36</f>
        <v>-13</v>
      </c>
      <c r="T85" s="36">
        <f>$T$36</f>
        <v>3</v>
      </c>
      <c r="U85" s="36">
        <f t="shared" si="3"/>
        <v>4</v>
      </c>
      <c r="V85" s="36">
        <f>$V$36</f>
        <v>9</v>
      </c>
      <c r="W85" s="28" t="s">
        <v>30</v>
      </c>
      <c r="X85" s="34" t="str">
        <f>Einteilung!$D$20</f>
        <v>RSV Frellstedt I U15</v>
      </c>
      <c r="Y85" s="36">
        <f>$Y$64</f>
        <v>0</v>
      </c>
      <c r="Z85" s="36">
        <f>$Z$64</f>
        <v>0</v>
      </c>
      <c r="AA85" s="36">
        <f t="shared" si="4"/>
        <v>4</v>
      </c>
      <c r="AB85" s="36">
        <f>$AB$64</f>
        <v>0</v>
      </c>
      <c r="AC85" s="37">
        <f>$AC$64</f>
        <v>0</v>
      </c>
      <c r="AD85" s="36">
        <f>$AD$64</f>
        <v>0</v>
      </c>
      <c r="AE85" s="36">
        <f t="shared" si="5"/>
        <v>4</v>
      </c>
      <c r="AF85" s="36">
        <f>$AF$64</f>
        <v>0</v>
      </c>
      <c r="AG85" s="104"/>
      <c r="AI85" s="145" t="s">
        <v>30</v>
      </c>
      <c r="AJ85" s="150" t="str">
        <f>$AI$30</f>
        <v>RSV Frellstedt II U15</v>
      </c>
      <c r="AK85" s="146">
        <f>$AI$36</f>
        <v>8</v>
      </c>
      <c r="AL85" s="146">
        <f>$AJ$36</f>
        <v>7</v>
      </c>
      <c r="AM85" s="146">
        <f>$AL$36</f>
        <v>30</v>
      </c>
      <c r="AN85" s="147">
        <f>$AM$36</f>
        <v>-23</v>
      </c>
      <c r="AO85" s="146">
        <f>$AN$36</f>
        <v>6</v>
      </c>
      <c r="AP85" s="146"/>
      <c r="AQ85" s="120"/>
    </row>
    <row r="86" spans="3:43" ht="15">
      <c r="C86" s="28" t="s">
        <v>31</v>
      </c>
      <c r="D86" s="34" t="str">
        <f>Einteilung!$D$33</f>
        <v>RSV Frellstedt II U15</v>
      </c>
      <c r="E86" s="36">
        <f>$E$36</f>
        <v>4</v>
      </c>
      <c r="F86" s="36">
        <f>$F$36</f>
        <v>5</v>
      </c>
      <c r="G86" s="36">
        <f t="shared" si="0"/>
        <v>4</v>
      </c>
      <c r="H86" s="36">
        <f>$H$36</f>
        <v>15</v>
      </c>
      <c r="I86" s="37">
        <f>$I$36</f>
        <v>-10</v>
      </c>
      <c r="J86" s="36">
        <f>$J$36</f>
        <v>3</v>
      </c>
      <c r="K86" s="36">
        <f t="shared" si="1"/>
        <v>4</v>
      </c>
      <c r="L86" s="36">
        <f>$L$36</f>
        <v>9</v>
      </c>
      <c r="M86" s="28" t="s">
        <v>31</v>
      </c>
      <c r="N86" s="34" t="str">
        <f>Einteilung!$D$30</f>
        <v>RSV Halle I U13</v>
      </c>
      <c r="O86" s="36">
        <f>$O$43</f>
        <v>4</v>
      </c>
      <c r="P86" s="36">
        <f>$P$43</f>
        <v>4</v>
      </c>
      <c r="Q86" s="36">
        <f t="shared" si="2"/>
        <v>4</v>
      </c>
      <c r="R86" s="36">
        <f>$R$43</f>
        <v>15</v>
      </c>
      <c r="S86" s="37">
        <f>$S$43</f>
        <v>-11</v>
      </c>
      <c r="T86" s="36">
        <f>$T$43</f>
        <v>0</v>
      </c>
      <c r="U86" s="36">
        <f t="shared" si="3"/>
        <v>4</v>
      </c>
      <c r="V86" s="36">
        <f>$V$43</f>
        <v>12</v>
      </c>
      <c r="W86" s="28" t="s">
        <v>31</v>
      </c>
      <c r="X86" s="34" t="str">
        <f>Einteilung!$D$33</f>
        <v>RSV Frellstedt II U15</v>
      </c>
      <c r="Y86" s="36">
        <f>$Y$36</f>
        <v>0</v>
      </c>
      <c r="Z86" s="36">
        <f>$Z$36</f>
        <v>0</v>
      </c>
      <c r="AA86" s="36">
        <f t="shared" si="4"/>
        <v>4</v>
      </c>
      <c r="AB86" s="36">
        <f>$AB$36</f>
        <v>0</v>
      </c>
      <c r="AC86" s="37">
        <f>$AC$36</f>
        <v>0</v>
      </c>
      <c r="AD86" s="36">
        <f>$AD$36</f>
        <v>0</v>
      </c>
      <c r="AE86" s="36">
        <f t="shared" si="5"/>
        <v>4</v>
      </c>
      <c r="AF86" s="36">
        <f>$AF$36</f>
        <v>0</v>
      </c>
      <c r="AG86" s="104"/>
      <c r="AI86" s="145" t="s">
        <v>31</v>
      </c>
      <c r="AJ86" s="150" t="str">
        <f>$AI$37</f>
        <v>RSV Halle I U13</v>
      </c>
      <c r="AK86" s="146">
        <f>$AI$43</f>
        <v>8</v>
      </c>
      <c r="AL86" s="146">
        <f>$AJ$43</f>
        <v>11</v>
      </c>
      <c r="AM86" s="146">
        <f>$AL$43</f>
        <v>29</v>
      </c>
      <c r="AN86" s="147">
        <f>$AM$43</f>
        <v>-18</v>
      </c>
      <c r="AO86" s="146">
        <f>$AN$43</f>
        <v>3</v>
      </c>
      <c r="AP86" s="146"/>
      <c r="AQ86" s="119"/>
    </row>
    <row r="87" spans="3:43" ht="15">
      <c r="C87" s="28"/>
      <c r="D87" s="34"/>
      <c r="E87" s="36"/>
      <c r="F87" s="36"/>
      <c r="G87" s="36">
        <f t="shared" si="0"/>
        <v>4</v>
      </c>
      <c r="H87" s="36"/>
      <c r="I87" s="37"/>
      <c r="J87" s="36"/>
      <c r="K87" s="36">
        <f t="shared" si="1"/>
        <v>4</v>
      </c>
      <c r="L87" s="36"/>
      <c r="M87" s="28"/>
      <c r="N87" s="34"/>
      <c r="O87" s="36"/>
      <c r="P87" s="36"/>
      <c r="Q87" s="36">
        <f t="shared" si="2"/>
        <v>4</v>
      </c>
      <c r="R87" s="36"/>
      <c r="S87" s="37"/>
      <c r="T87" s="36"/>
      <c r="U87" s="36">
        <f t="shared" si="3"/>
        <v>4</v>
      </c>
      <c r="V87" s="36"/>
      <c r="W87" s="28"/>
      <c r="X87" s="34"/>
      <c r="Y87" s="36"/>
      <c r="Z87" s="36"/>
      <c r="AA87" s="36">
        <f t="shared" si="4"/>
        <v>4</v>
      </c>
      <c r="AB87" s="36"/>
      <c r="AC87" s="37"/>
      <c r="AD87" s="36"/>
      <c r="AE87" s="36">
        <f t="shared" si="5"/>
        <v>4</v>
      </c>
      <c r="AF87" s="36"/>
      <c r="AG87" s="104"/>
      <c r="AI87" s="145"/>
      <c r="AJ87" s="146"/>
      <c r="AK87" s="146"/>
      <c r="AL87" s="146"/>
      <c r="AM87" s="146"/>
      <c r="AN87" s="147"/>
      <c r="AO87" s="146"/>
      <c r="AP87" s="146"/>
      <c r="AQ87" s="119"/>
    </row>
    <row r="88" spans="5:43" ht="15">
      <c r="E88" s="24"/>
      <c r="F88" s="24">
        <f>SUM(F82:F87)</f>
        <v>49</v>
      </c>
      <c r="G88" s="24"/>
      <c r="H88" s="24">
        <f>SUM(H82:H87)</f>
        <v>49</v>
      </c>
      <c r="I88" s="152">
        <f>SUM(I82:I87)</f>
        <v>0</v>
      </c>
      <c r="K88" s="24"/>
      <c r="L88" s="24"/>
      <c r="M88" s="24"/>
      <c r="N88" s="25"/>
      <c r="O88" s="24"/>
      <c r="P88" s="25">
        <f>SUM(P82:P87)</f>
        <v>48</v>
      </c>
      <c r="Q88" s="26"/>
      <c r="R88" s="33">
        <f>SUM(R82:R87)</f>
        <v>48</v>
      </c>
      <c r="S88" s="152">
        <f>SUM(S82:S87)</f>
        <v>0</v>
      </c>
      <c r="T88" s="25"/>
      <c r="U88" s="26"/>
      <c r="V88" s="23"/>
      <c r="W88" s="24"/>
      <c r="X88" s="25"/>
      <c r="Y88" s="24"/>
      <c r="Z88" s="25">
        <f>SUM(Z82:Z87)</f>
        <v>0</v>
      </c>
      <c r="AA88" s="26"/>
      <c r="AB88" s="33">
        <f>SUM(AB82:AB87)</f>
        <v>0</v>
      </c>
      <c r="AC88" s="152">
        <f>SUM(AC82:AC87)</f>
        <v>0</v>
      </c>
      <c r="AD88" s="25"/>
      <c r="AE88" s="26"/>
      <c r="AF88" s="68"/>
      <c r="AL88" s="24">
        <f>SUM(AL82:AL87)</f>
        <v>97</v>
      </c>
      <c r="AM88" s="24">
        <f>SUM(AM82:AM87)</f>
        <v>97</v>
      </c>
      <c r="AN88" s="152">
        <f>SUM(AN82:AN87)</f>
        <v>0</v>
      </c>
      <c r="AQ88" s="119"/>
    </row>
    <row r="89" spans="3:43" ht="15">
      <c r="C89" s="43"/>
      <c r="E89" s="24"/>
      <c r="G89" s="24"/>
      <c r="H89" s="24"/>
      <c r="I89" s="24"/>
      <c r="K89" s="24"/>
      <c r="L89" s="24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121"/>
      <c r="AG89" s="43"/>
      <c r="AP89" s="43"/>
      <c r="AQ89" s="119"/>
    </row>
    <row r="90" spans="3:43" ht="15">
      <c r="C90" s="24"/>
      <c r="E90" s="24"/>
      <c r="G90" s="24"/>
      <c r="H90" s="24"/>
      <c r="I90" s="24"/>
      <c r="K90" s="24"/>
      <c r="L90" s="24"/>
      <c r="M90" s="24"/>
      <c r="O90" s="24"/>
      <c r="Q90" s="24"/>
      <c r="R90" s="24"/>
      <c r="S90" s="24"/>
      <c r="U90" s="24"/>
      <c r="V90" s="24"/>
      <c r="W90" s="24"/>
      <c r="Y90" s="24"/>
      <c r="AA90" s="24"/>
      <c r="AB90" s="24"/>
      <c r="AC90" s="24"/>
      <c r="AE90" s="24"/>
      <c r="AF90" s="24"/>
      <c r="AQ90" s="119"/>
    </row>
    <row r="91" spans="3:43" ht="15">
      <c r="C91" s="24"/>
      <c r="E91" s="24"/>
      <c r="G91" s="24"/>
      <c r="H91" s="24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I91" s="22"/>
      <c r="AJ91" s="22"/>
      <c r="AK91" s="22"/>
      <c r="AL91" s="22"/>
      <c r="AM91" s="22"/>
      <c r="AN91" s="22"/>
      <c r="AO91" s="22"/>
      <c r="AP91" s="22"/>
      <c r="AQ91" s="120"/>
    </row>
    <row r="92" spans="3:43" ht="15" customHeight="1">
      <c r="C92" s="24"/>
      <c r="E92" s="24"/>
      <c r="G92" s="24"/>
      <c r="H92" s="24"/>
      <c r="I92" s="24"/>
      <c r="K92" s="24"/>
      <c r="L92" s="24"/>
      <c r="M92" s="24"/>
      <c r="O92" s="24"/>
      <c r="Q92" s="24"/>
      <c r="R92" s="24"/>
      <c r="S92" s="24"/>
      <c r="U92" s="24"/>
      <c r="V92" s="24"/>
      <c r="W92" s="24"/>
      <c r="Y92" s="24"/>
      <c r="AA92" s="24"/>
      <c r="AB92" s="24"/>
      <c r="AC92" s="24"/>
      <c r="AE92" s="24"/>
      <c r="AF92" s="24"/>
      <c r="AQ92" s="43"/>
    </row>
    <row r="93" spans="3:44" s="43" customFormat="1" ht="15" customHeight="1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</row>
    <row r="94" spans="3:44" ht="30" customHeight="1">
      <c r="C94" s="24"/>
      <c r="E94" s="24"/>
      <c r="G94" s="24"/>
      <c r="H94" s="24"/>
      <c r="I94" s="24"/>
      <c r="K94" s="24"/>
      <c r="L94" s="24"/>
      <c r="M94" s="24"/>
      <c r="O94" s="24"/>
      <c r="Q94" s="24"/>
      <c r="R94" s="24"/>
      <c r="S94" s="24"/>
      <c r="U94" s="24"/>
      <c r="V94" s="24"/>
      <c r="W94" s="24"/>
      <c r="Y94" s="24"/>
      <c r="AA94" s="24"/>
      <c r="AB94" s="24"/>
      <c r="AC94" s="24"/>
      <c r="AE94" s="24"/>
      <c r="AF94" s="24"/>
      <c r="AG94" s="22"/>
      <c r="AQ94" s="22"/>
      <c r="AR94" s="43"/>
    </row>
    <row r="95" spans="3:44" s="22" customFormat="1" ht="15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</row>
    <row r="96" spans="3:44" ht="19.5" customHeight="1">
      <c r="C96" s="24"/>
      <c r="E96" s="24"/>
      <c r="G96" s="24"/>
      <c r="H96" s="24"/>
      <c r="I96" s="24"/>
      <c r="K96" s="24"/>
      <c r="L96" s="24"/>
      <c r="M96" s="24"/>
      <c r="O96" s="24"/>
      <c r="Q96" s="24"/>
      <c r="R96" s="24"/>
      <c r="S96" s="24"/>
      <c r="U96" s="24"/>
      <c r="V96" s="24"/>
      <c r="W96" s="24"/>
      <c r="Y96" s="24"/>
      <c r="AA96" s="24"/>
      <c r="AB96" s="24"/>
      <c r="AC96" s="24"/>
      <c r="AE96" s="24"/>
      <c r="AF96" s="24"/>
      <c r="AR96" s="22"/>
    </row>
    <row r="97" spans="3:42" ht="15">
      <c r="C97" s="24"/>
      <c r="E97" s="24"/>
      <c r="G97" s="24"/>
      <c r="H97" s="24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I97" s="22"/>
      <c r="AJ97" s="22"/>
      <c r="AK97" s="22"/>
      <c r="AL97" s="22"/>
      <c r="AM97" s="22"/>
      <c r="AN97" s="22"/>
      <c r="AO97" s="22"/>
      <c r="AP97" s="22"/>
    </row>
    <row r="98" spans="3:32" ht="15">
      <c r="C98" s="24"/>
      <c r="E98" s="24"/>
      <c r="G98" s="24"/>
      <c r="H98" s="24"/>
      <c r="I98" s="24"/>
      <c r="K98" s="24"/>
      <c r="L98" s="24"/>
      <c r="M98" s="24"/>
      <c r="O98" s="24"/>
      <c r="Q98" s="24"/>
      <c r="R98" s="24"/>
      <c r="S98" s="24"/>
      <c r="U98" s="24"/>
      <c r="V98" s="24"/>
      <c r="W98" s="24"/>
      <c r="Y98" s="24"/>
      <c r="AA98" s="24"/>
      <c r="AB98" s="24"/>
      <c r="AC98" s="24"/>
      <c r="AE98" s="24"/>
      <c r="AF98" s="24"/>
    </row>
    <row r="99" spans="3:32" ht="15">
      <c r="C99" s="24"/>
      <c r="E99" s="24"/>
      <c r="G99" s="24"/>
      <c r="H99" s="24"/>
      <c r="I99" s="24"/>
      <c r="K99" s="24"/>
      <c r="L99" s="24"/>
      <c r="M99" s="24"/>
      <c r="O99" s="24"/>
      <c r="Q99" s="24"/>
      <c r="R99" s="24"/>
      <c r="S99" s="24"/>
      <c r="U99" s="24"/>
      <c r="V99" s="24"/>
      <c r="W99" s="24"/>
      <c r="Y99" s="24"/>
      <c r="AA99" s="24"/>
      <c r="AB99" s="24"/>
      <c r="AC99" s="24"/>
      <c r="AE99" s="24"/>
      <c r="AF99" s="24"/>
    </row>
    <row r="100" spans="3:43" ht="15">
      <c r="C100" s="24"/>
      <c r="E100" s="24"/>
      <c r="G100" s="24"/>
      <c r="H100" s="24"/>
      <c r="I100" s="24"/>
      <c r="K100" s="24"/>
      <c r="L100" s="24"/>
      <c r="M100" s="24"/>
      <c r="O100" s="24"/>
      <c r="Q100" s="24"/>
      <c r="R100" s="24"/>
      <c r="S100" s="24"/>
      <c r="U100" s="24"/>
      <c r="V100" s="24"/>
      <c r="W100" s="24"/>
      <c r="Y100" s="24"/>
      <c r="AA100" s="24"/>
      <c r="AB100" s="24"/>
      <c r="AC100" s="24"/>
      <c r="AE100" s="24"/>
      <c r="AF100" s="24"/>
      <c r="AG100" s="22"/>
      <c r="AQ100" s="22"/>
    </row>
    <row r="101" spans="3:44" s="22" customFormat="1" ht="1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</row>
    <row r="102" spans="3:44" ht="19.5" customHeight="1">
      <c r="C102" s="24"/>
      <c r="E102" s="24"/>
      <c r="G102" s="24"/>
      <c r="H102" s="24"/>
      <c r="I102" s="24"/>
      <c r="K102" s="24"/>
      <c r="L102" s="24"/>
      <c r="M102" s="24"/>
      <c r="O102" s="24"/>
      <c r="Q102" s="24"/>
      <c r="R102" s="24"/>
      <c r="S102" s="24"/>
      <c r="U102" s="24"/>
      <c r="V102" s="24"/>
      <c r="W102" s="24"/>
      <c r="Y102" s="24"/>
      <c r="AA102" s="24"/>
      <c r="AB102" s="24"/>
      <c r="AC102" s="24"/>
      <c r="AE102" s="24"/>
      <c r="AF102" s="24"/>
      <c r="AR102" s="22"/>
    </row>
    <row r="103" spans="3:42" ht="15">
      <c r="C103" s="24"/>
      <c r="E103" s="24"/>
      <c r="G103" s="24"/>
      <c r="H103" s="24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I103" s="22"/>
      <c r="AJ103" s="22"/>
      <c r="AK103" s="22"/>
      <c r="AL103" s="22"/>
      <c r="AM103" s="22"/>
      <c r="AN103" s="22"/>
      <c r="AO103" s="22"/>
      <c r="AP103" s="22"/>
    </row>
    <row r="104" spans="3:32" ht="15">
      <c r="C104" s="24"/>
      <c r="E104" s="24"/>
      <c r="G104" s="24"/>
      <c r="H104" s="24"/>
      <c r="I104" s="24"/>
      <c r="K104" s="24"/>
      <c r="L104" s="24"/>
      <c r="M104" s="24"/>
      <c r="O104" s="24"/>
      <c r="Q104" s="24"/>
      <c r="R104" s="24"/>
      <c r="S104" s="24"/>
      <c r="U104" s="24"/>
      <c r="V104" s="24"/>
      <c r="W104" s="24"/>
      <c r="Y104" s="24"/>
      <c r="AA104" s="24"/>
      <c r="AB104" s="24"/>
      <c r="AC104" s="24"/>
      <c r="AE104" s="24"/>
      <c r="AF104" s="24"/>
    </row>
    <row r="105" spans="3:32" ht="15">
      <c r="C105" s="24"/>
      <c r="E105" s="24"/>
      <c r="G105" s="24"/>
      <c r="H105" s="24"/>
      <c r="I105" s="24"/>
      <c r="K105" s="24"/>
      <c r="L105" s="24"/>
      <c r="M105" s="24"/>
      <c r="O105" s="24"/>
      <c r="Q105" s="24"/>
      <c r="R105" s="24"/>
      <c r="S105" s="24"/>
      <c r="U105" s="24"/>
      <c r="V105" s="24"/>
      <c r="W105" s="24"/>
      <c r="Y105" s="24"/>
      <c r="AA105" s="24"/>
      <c r="AB105" s="24"/>
      <c r="AC105" s="24"/>
      <c r="AE105" s="24"/>
      <c r="AF105" s="24"/>
    </row>
    <row r="106" spans="3:43" ht="15">
      <c r="C106" s="24"/>
      <c r="E106" s="24"/>
      <c r="G106" s="24"/>
      <c r="H106" s="24"/>
      <c r="I106" s="24"/>
      <c r="K106" s="24"/>
      <c r="L106" s="24"/>
      <c r="M106" s="24"/>
      <c r="O106" s="24"/>
      <c r="Q106" s="24"/>
      <c r="R106" s="24"/>
      <c r="S106" s="24"/>
      <c r="U106" s="24"/>
      <c r="V106" s="24"/>
      <c r="W106" s="24"/>
      <c r="Y106" s="24"/>
      <c r="AA106" s="24"/>
      <c r="AB106" s="24"/>
      <c r="AC106" s="24"/>
      <c r="AE106" s="24"/>
      <c r="AF106" s="24"/>
      <c r="AG106" s="22"/>
      <c r="AQ106" s="22"/>
    </row>
    <row r="107" spans="3:44" s="22" customFormat="1" ht="1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3:44" ht="19.5" customHeight="1">
      <c r="C108" s="24"/>
      <c r="E108" s="24"/>
      <c r="G108" s="24"/>
      <c r="H108" s="24"/>
      <c r="I108" s="22"/>
      <c r="J108" s="22"/>
      <c r="K108" s="22"/>
      <c r="L108" s="22"/>
      <c r="M108" s="24"/>
      <c r="O108" s="24"/>
      <c r="Q108" s="24"/>
      <c r="R108" s="24"/>
      <c r="S108" s="24"/>
      <c r="U108" s="24"/>
      <c r="V108" s="24"/>
      <c r="W108" s="24"/>
      <c r="Y108" s="24"/>
      <c r="AA108" s="24"/>
      <c r="AB108" s="24"/>
      <c r="AC108" s="24"/>
      <c r="AE108" s="24"/>
      <c r="AF108" s="24"/>
      <c r="AR108" s="22"/>
    </row>
    <row r="109" spans="3:42" ht="15">
      <c r="C109" s="24"/>
      <c r="E109" s="24"/>
      <c r="G109" s="24"/>
      <c r="H109" s="24"/>
      <c r="I109" s="24"/>
      <c r="K109" s="24"/>
      <c r="L109" s="24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I109" s="22"/>
      <c r="AJ109" s="22"/>
      <c r="AK109" s="22"/>
      <c r="AL109" s="22"/>
      <c r="AM109" s="22"/>
      <c r="AN109" s="22"/>
      <c r="AO109" s="22"/>
      <c r="AP109" s="22"/>
    </row>
    <row r="110" spans="3:32" ht="15">
      <c r="C110" s="24"/>
      <c r="E110" s="24"/>
      <c r="G110" s="24"/>
      <c r="H110" s="24"/>
      <c r="I110" s="24"/>
      <c r="K110" s="24"/>
      <c r="L110" s="24"/>
      <c r="M110" s="24"/>
      <c r="O110" s="24"/>
      <c r="Q110" s="24"/>
      <c r="R110" s="24"/>
      <c r="S110" s="24"/>
      <c r="U110" s="24"/>
      <c r="V110" s="24"/>
      <c r="W110" s="24"/>
      <c r="Y110" s="24"/>
      <c r="AA110" s="24"/>
      <c r="AB110" s="24"/>
      <c r="AC110" s="24"/>
      <c r="AE110" s="24"/>
      <c r="AF110" s="24"/>
    </row>
    <row r="111" spans="3:32" ht="15">
      <c r="C111" s="24"/>
      <c r="E111" s="24"/>
      <c r="G111" s="24"/>
      <c r="H111" s="24"/>
      <c r="I111" s="24"/>
      <c r="K111" s="24"/>
      <c r="L111" s="24"/>
      <c r="M111" s="24"/>
      <c r="O111" s="24"/>
      <c r="Q111" s="24"/>
      <c r="R111" s="24"/>
      <c r="S111" s="24"/>
      <c r="U111" s="24"/>
      <c r="V111" s="24"/>
      <c r="W111" s="24"/>
      <c r="Y111" s="24"/>
      <c r="AA111" s="24"/>
      <c r="AB111" s="24"/>
      <c r="AC111" s="24"/>
      <c r="AE111" s="24"/>
      <c r="AF111" s="24"/>
    </row>
    <row r="112" spans="3:43" ht="15">
      <c r="C112" s="24"/>
      <c r="E112" s="24"/>
      <c r="G112" s="24"/>
      <c r="H112" s="24"/>
      <c r="I112" s="24"/>
      <c r="K112" s="24"/>
      <c r="L112" s="24"/>
      <c r="M112" s="24"/>
      <c r="O112" s="24"/>
      <c r="Q112" s="24"/>
      <c r="R112" s="24"/>
      <c r="S112" s="24"/>
      <c r="U112" s="24"/>
      <c r="V112" s="24"/>
      <c r="W112" s="24"/>
      <c r="Y112" s="24"/>
      <c r="AA112" s="24"/>
      <c r="AB112" s="24"/>
      <c r="AC112" s="24"/>
      <c r="AE112" s="24"/>
      <c r="AF112" s="24"/>
      <c r="AG112" s="22"/>
      <c r="AQ112" s="22"/>
    </row>
    <row r="113" spans="3:44" s="22" customFormat="1" ht="1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3:44" ht="19.5" customHeight="1">
      <c r="C114" s="24"/>
      <c r="E114" s="24"/>
      <c r="G114" s="24"/>
      <c r="H114" s="24"/>
      <c r="I114" s="22"/>
      <c r="J114" s="22"/>
      <c r="K114" s="22"/>
      <c r="L114" s="22"/>
      <c r="M114" s="24"/>
      <c r="O114" s="24"/>
      <c r="Q114" s="24"/>
      <c r="R114" s="24"/>
      <c r="S114" s="24"/>
      <c r="U114" s="24"/>
      <c r="V114" s="24"/>
      <c r="W114" s="24"/>
      <c r="Y114" s="24"/>
      <c r="AA114" s="24"/>
      <c r="AB114" s="24"/>
      <c r="AC114" s="24"/>
      <c r="AE114" s="24"/>
      <c r="AF114" s="24"/>
      <c r="AR114" s="22"/>
    </row>
    <row r="115" spans="3:42" ht="15">
      <c r="C115" s="24"/>
      <c r="E115" s="24"/>
      <c r="G115" s="24"/>
      <c r="H115" s="24"/>
      <c r="I115" s="24"/>
      <c r="K115" s="24"/>
      <c r="L115" s="24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I115" s="22"/>
      <c r="AJ115" s="22"/>
      <c r="AK115" s="22"/>
      <c r="AL115" s="22"/>
      <c r="AM115" s="22"/>
      <c r="AN115" s="22"/>
      <c r="AO115" s="22"/>
      <c r="AP115" s="22"/>
    </row>
    <row r="116" spans="3:32" ht="15">
      <c r="C116" s="24"/>
      <c r="E116" s="24"/>
      <c r="G116" s="24"/>
      <c r="H116" s="24"/>
      <c r="I116" s="24"/>
      <c r="K116" s="24"/>
      <c r="L116" s="24"/>
      <c r="M116" s="24"/>
      <c r="O116" s="24"/>
      <c r="Q116" s="24"/>
      <c r="R116" s="24"/>
      <c r="S116" s="24"/>
      <c r="U116" s="24"/>
      <c r="V116" s="24"/>
      <c r="W116" s="24"/>
      <c r="Y116" s="24"/>
      <c r="AA116" s="24"/>
      <c r="AB116" s="24"/>
      <c r="AC116" s="24"/>
      <c r="AE116" s="24"/>
      <c r="AF116" s="24"/>
    </row>
    <row r="117" spans="3:32" ht="15">
      <c r="C117" s="24"/>
      <c r="E117" s="24"/>
      <c r="G117" s="24"/>
      <c r="H117" s="24"/>
      <c r="I117" s="22"/>
      <c r="J117" s="22"/>
      <c r="K117" s="22"/>
      <c r="L117" s="22"/>
      <c r="M117" s="24"/>
      <c r="O117" s="24"/>
      <c r="Q117" s="24"/>
      <c r="R117" s="24"/>
      <c r="S117" s="24"/>
      <c r="U117" s="24"/>
      <c r="V117" s="24"/>
      <c r="W117" s="24"/>
      <c r="Y117" s="24"/>
      <c r="AA117" s="24"/>
      <c r="AB117" s="24"/>
      <c r="AC117" s="24"/>
      <c r="AE117" s="24"/>
      <c r="AF117" s="24"/>
    </row>
    <row r="118" spans="3:43" ht="15">
      <c r="C118" s="24"/>
      <c r="E118" s="24"/>
      <c r="G118" s="24"/>
      <c r="H118" s="24"/>
      <c r="I118" s="24"/>
      <c r="K118" s="24"/>
      <c r="L118" s="24"/>
      <c r="M118" s="24"/>
      <c r="O118" s="24"/>
      <c r="Q118" s="24"/>
      <c r="R118" s="24"/>
      <c r="S118" s="24"/>
      <c r="U118" s="24"/>
      <c r="V118" s="24"/>
      <c r="W118" s="24"/>
      <c r="Y118" s="24"/>
      <c r="AA118" s="24"/>
      <c r="AB118" s="24"/>
      <c r="AC118" s="24"/>
      <c r="AE118" s="24"/>
      <c r="AF118" s="24"/>
      <c r="AG118" s="22"/>
      <c r="AQ118" s="22"/>
    </row>
    <row r="119" spans="3:44" s="22" customFormat="1" ht="1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</row>
    <row r="120" spans="3:44" ht="19.5" customHeight="1">
      <c r="C120" s="24"/>
      <c r="E120" s="24"/>
      <c r="G120" s="24"/>
      <c r="H120" s="24"/>
      <c r="I120" s="24"/>
      <c r="K120" s="24"/>
      <c r="L120" s="24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I120" s="22"/>
      <c r="AJ120" s="22"/>
      <c r="AK120" s="22"/>
      <c r="AL120" s="22"/>
      <c r="AM120" s="22"/>
      <c r="AN120" s="22"/>
      <c r="AO120" s="22"/>
      <c r="AP120" s="22"/>
      <c r="AR120" s="22"/>
    </row>
    <row r="121" spans="3:32" ht="15">
      <c r="C121" s="24"/>
      <c r="E121" s="24"/>
      <c r="G121" s="24"/>
      <c r="H121" s="24"/>
      <c r="I121" s="24"/>
      <c r="K121" s="24"/>
      <c r="L121" s="24"/>
      <c r="M121" s="24"/>
      <c r="O121" s="24"/>
      <c r="Q121" s="24"/>
      <c r="R121" s="24"/>
      <c r="S121" s="24"/>
      <c r="U121" s="24"/>
      <c r="V121" s="24"/>
      <c r="W121" s="24"/>
      <c r="Y121" s="24"/>
      <c r="AA121" s="24"/>
      <c r="AB121" s="24"/>
      <c r="AC121" s="24"/>
      <c r="AE121" s="24"/>
      <c r="AF121" s="24"/>
    </row>
    <row r="122" spans="3:32" ht="15">
      <c r="C122" s="24"/>
      <c r="E122" s="24"/>
      <c r="G122" s="24"/>
      <c r="H122" s="24"/>
      <c r="I122" s="22"/>
      <c r="J122" s="22"/>
      <c r="K122" s="22"/>
      <c r="L122" s="22"/>
      <c r="M122" s="24"/>
      <c r="O122" s="24"/>
      <c r="Q122" s="24"/>
      <c r="R122" s="24"/>
      <c r="S122" s="24"/>
      <c r="U122" s="24"/>
      <c r="V122" s="24"/>
      <c r="W122" s="24"/>
      <c r="Y122" s="24"/>
      <c r="AA122" s="24"/>
      <c r="AB122" s="24"/>
      <c r="AC122" s="24"/>
      <c r="AE122" s="24"/>
      <c r="AF122" s="24"/>
    </row>
    <row r="123" spans="3:43" ht="15">
      <c r="C123" s="24"/>
      <c r="E123" s="24"/>
      <c r="G123" s="24"/>
      <c r="H123" s="24"/>
      <c r="I123" s="24"/>
      <c r="K123" s="24"/>
      <c r="L123" s="24"/>
      <c r="M123" s="24"/>
      <c r="O123" s="24"/>
      <c r="Q123" s="24"/>
      <c r="R123" s="24"/>
      <c r="S123" s="24"/>
      <c r="U123" s="24"/>
      <c r="V123" s="24"/>
      <c r="W123" s="24"/>
      <c r="Y123" s="24"/>
      <c r="AA123" s="24"/>
      <c r="AB123" s="24"/>
      <c r="AC123" s="24"/>
      <c r="AE123" s="24"/>
      <c r="AF123" s="24"/>
      <c r="AG123" s="22"/>
      <c r="AQ123" s="22"/>
    </row>
    <row r="124" spans="3:44" s="22" customFormat="1" ht="1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</row>
    <row r="125" spans="3:44" ht="19.5" customHeight="1">
      <c r="C125" s="24"/>
      <c r="E125" s="24"/>
      <c r="G125" s="24"/>
      <c r="H125" s="24"/>
      <c r="I125" s="24"/>
      <c r="K125" s="24"/>
      <c r="L125" s="24"/>
      <c r="M125" s="24"/>
      <c r="O125" s="24"/>
      <c r="Q125" s="24"/>
      <c r="R125" s="24"/>
      <c r="S125" s="24"/>
      <c r="U125" s="24"/>
      <c r="V125" s="24"/>
      <c r="W125" s="24"/>
      <c r="Y125" s="24"/>
      <c r="AA125" s="24"/>
      <c r="AB125" s="24"/>
      <c r="AC125" s="24"/>
      <c r="AE125" s="24"/>
      <c r="AF125" s="24"/>
      <c r="AR125" s="22"/>
    </row>
    <row r="126" spans="3:42" ht="19.5" customHeight="1">
      <c r="C126" s="24"/>
      <c r="E126" s="24"/>
      <c r="G126" s="24"/>
      <c r="H126" s="24"/>
      <c r="I126" s="24"/>
      <c r="K126" s="24"/>
      <c r="L126" s="24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I126" s="22"/>
      <c r="AJ126" s="22"/>
      <c r="AK126" s="22"/>
      <c r="AL126" s="22"/>
      <c r="AM126" s="22"/>
      <c r="AN126" s="22"/>
      <c r="AO126" s="22"/>
      <c r="AP126" s="22"/>
    </row>
    <row r="127" spans="3:32" ht="15">
      <c r="C127" s="24"/>
      <c r="E127" s="24"/>
      <c r="G127" s="24"/>
      <c r="H127" s="24"/>
      <c r="I127" s="24"/>
      <c r="K127" s="24"/>
      <c r="L127" s="24"/>
      <c r="M127" s="24"/>
      <c r="O127" s="24"/>
      <c r="Q127" s="24"/>
      <c r="R127" s="24"/>
      <c r="S127" s="24"/>
      <c r="U127" s="24"/>
      <c r="V127" s="24"/>
      <c r="W127" s="24"/>
      <c r="Y127" s="24"/>
      <c r="AA127" s="24"/>
      <c r="AB127" s="24"/>
      <c r="AC127" s="24"/>
      <c r="AE127" s="24"/>
      <c r="AF127" s="24"/>
    </row>
    <row r="128" spans="3:32" ht="15">
      <c r="C128" s="24"/>
      <c r="E128" s="24"/>
      <c r="G128" s="24"/>
      <c r="H128" s="24"/>
      <c r="I128" s="22"/>
      <c r="J128" s="22"/>
      <c r="K128" s="22"/>
      <c r="L128" s="22"/>
      <c r="M128" s="24"/>
      <c r="O128" s="24"/>
      <c r="Q128" s="24"/>
      <c r="R128" s="24"/>
      <c r="S128" s="24"/>
      <c r="U128" s="24"/>
      <c r="V128" s="24"/>
      <c r="W128" s="24"/>
      <c r="Y128" s="24"/>
      <c r="AA128" s="24"/>
      <c r="AB128" s="24"/>
      <c r="AC128" s="24"/>
      <c r="AE128" s="24"/>
      <c r="AF128" s="24"/>
    </row>
    <row r="129" spans="3:43" ht="15">
      <c r="C129" s="24"/>
      <c r="E129" s="24"/>
      <c r="G129" s="24"/>
      <c r="H129" s="24"/>
      <c r="I129" s="24"/>
      <c r="K129" s="24"/>
      <c r="L129" s="24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I129" s="22"/>
      <c r="AJ129" s="22"/>
      <c r="AK129" s="22"/>
      <c r="AL129" s="22"/>
      <c r="AM129" s="22"/>
      <c r="AN129" s="22"/>
      <c r="AO129" s="22"/>
      <c r="AP129" s="22"/>
      <c r="AQ129" s="22"/>
    </row>
    <row r="130" spans="3:44" s="22" customFormat="1" ht="1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</row>
    <row r="131" spans="3:44" ht="15">
      <c r="C131" s="24"/>
      <c r="E131" s="24"/>
      <c r="G131" s="24"/>
      <c r="H131" s="24"/>
      <c r="I131" s="24"/>
      <c r="K131" s="24"/>
      <c r="L131" s="24"/>
      <c r="M131" s="24"/>
      <c r="O131" s="24"/>
      <c r="Q131" s="24"/>
      <c r="R131" s="24"/>
      <c r="S131" s="24"/>
      <c r="U131" s="24"/>
      <c r="V131" s="24"/>
      <c r="W131" s="24"/>
      <c r="Y131" s="24"/>
      <c r="AA131" s="24"/>
      <c r="AB131" s="24"/>
      <c r="AC131" s="24"/>
      <c r="AE131" s="24"/>
      <c r="AF131" s="24"/>
      <c r="AR131" s="22"/>
    </row>
    <row r="132" spans="3:43" ht="15">
      <c r="C132" s="24"/>
      <c r="E132" s="24"/>
      <c r="G132" s="24"/>
      <c r="H132" s="24"/>
      <c r="I132" s="24"/>
      <c r="K132" s="24"/>
      <c r="L132" s="24"/>
      <c r="M132" s="24"/>
      <c r="O132" s="24"/>
      <c r="Q132" s="24"/>
      <c r="R132" s="24"/>
      <c r="S132" s="24"/>
      <c r="U132" s="24"/>
      <c r="V132" s="24"/>
      <c r="W132" s="24"/>
      <c r="Y132" s="24"/>
      <c r="AA132" s="24"/>
      <c r="AB132" s="24"/>
      <c r="AC132" s="24"/>
      <c r="AE132" s="24"/>
      <c r="AF132" s="24"/>
      <c r="AG132" s="22"/>
      <c r="AQ132" s="22"/>
    </row>
    <row r="133" spans="3:44" s="22" customFormat="1" ht="15">
      <c r="C133" s="24"/>
      <c r="D133" s="24"/>
      <c r="E133" s="24"/>
      <c r="F133" s="24"/>
      <c r="G133" s="24"/>
      <c r="H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</row>
    <row r="134" spans="3:44" ht="19.5" customHeight="1">
      <c r="C134" s="24"/>
      <c r="D134" s="30"/>
      <c r="E134" s="30"/>
      <c r="F134" s="30"/>
      <c r="G134" s="30"/>
      <c r="H134" s="30"/>
      <c r="I134" s="24"/>
      <c r="K134" s="24"/>
      <c r="L134" s="24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I134" s="22"/>
      <c r="AJ134" s="22"/>
      <c r="AK134" s="22"/>
      <c r="AL134" s="22"/>
      <c r="AM134" s="22"/>
      <c r="AN134" s="22"/>
      <c r="AO134" s="22"/>
      <c r="AP134" s="22"/>
      <c r="AR134" s="22"/>
    </row>
    <row r="135" spans="3:32" ht="15">
      <c r="C135" s="24"/>
      <c r="D135" s="27"/>
      <c r="E135" s="27"/>
      <c r="F135" s="27"/>
      <c r="G135" s="27"/>
      <c r="H135" s="27"/>
      <c r="I135" s="24"/>
      <c r="K135" s="24"/>
      <c r="L135" s="24"/>
      <c r="M135" s="24"/>
      <c r="O135" s="24"/>
      <c r="Q135" s="24"/>
      <c r="R135" s="24"/>
      <c r="S135" s="24"/>
      <c r="U135" s="24"/>
      <c r="V135" s="24"/>
      <c r="W135" s="24"/>
      <c r="Y135" s="24"/>
      <c r="AA135" s="24"/>
      <c r="AB135" s="24"/>
      <c r="AC135" s="24"/>
      <c r="AE135" s="24"/>
      <c r="AF135" s="24"/>
    </row>
    <row r="136" spans="3:32" ht="15">
      <c r="C136" s="24"/>
      <c r="E136" s="24"/>
      <c r="G136" s="24"/>
      <c r="H136" s="24"/>
      <c r="I136" s="24"/>
      <c r="K136" s="24"/>
      <c r="L136" s="24"/>
      <c r="M136" s="24"/>
      <c r="O136" s="24"/>
      <c r="Q136" s="24"/>
      <c r="R136" s="24"/>
      <c r="S136" s="24"/>
      <c r="U136" s="24"/>
      <c r="V136" s="24"/>
      <c r="W136" s="24"/>
      <c r="Y136" s="24"/>
      <c r="AA136" s="24"/>
      <c r="AB136" s="24"/>
      <c r="AC136" s="24"/>
      <c r="AE136" s="24"/>
      <c r="AF136" s="24"/>
    </row>
    <row r="137" spans="3:43" ht="15">
      <c r="C137" s="24"/>
      <c r="E137" s="24"/>
      <c r="G137" s="24"/>
      <c r="H137" s="24"/>
      <c r="I137" s="24"/>
      <c r="K137" s="24"/>
      <c r="L137" s="24"/>
      <c r="M137" s="24"/>
      <c r="O137" s="24"/>
      <c r="Q137" s="24"/>
      <c r="R137" s="24"/>
      <c r="S137" s="24"/>
      <c r="U137" s="24"/>
      <c r="V137" s="24"/>
      <c r="W137" s="24"/>
      <c r="Y137" s="24"/>
      <c r="AA137" s="24"/>
      <c r="AB137" s="24"/>
      <c r="AC137" s="24"/>
      <c r="AE137" s="24"/>
      <c r="AF137" s="24"/>
      <c r="AG137" s="22"/>
      <c r="AQ137" s="22"/>
    </row>
    <row r="138" spans="3:44" s="22" customFormat="1" ht="15">
      <c r="C138" s="24"/>
      <c r="D138" s="24"/>
      <c r="E138" s="24"/>
      <c r="F138" s="24"/>
      <c r="G138" s="24"/>
      <c r="H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</row>
    <row r="139" spans="3:44" ht="19.5" customHeight="1">
      <c r="C139" s="24"/>
      <c r="E139" s="24"/>
      <c r="G139" s="24"/>
      <c r="H139" s="24"/>
      <c r="I139" s="24"/>
      <c r="K139" s="24"/>
      <c r="L139" s="24"/>
      <c r="M139" s="24"/>
      <c r="O139" s="24"/>
      <c r="Q139" s="24"/>
      <c r="R139" s="24"/>
      <c r="S139" s="24"/>
      <c r="U139" s="24"/>
      <c r="V139" s="24"/>
      <c r="W139" s="24"/>
      <c r="Y139" s="24"/>
      <c r="AA139" s="24"/>
      <c r="AB139" s="24"/>
      <c r="AC139" s="24"/>
      <c r="AE139" s="24"/>
      <c r="AF139" s="24"/>
      <c r="AR139" s="22"/>
    </row>
    <row r="140" spans="3:42" ht="15">
      <c r="C140" s="24"/>
      <c r="E140" s="24"/>
      <c r="G140" s="24"/>
      <c r="H140" s="24"/>
      <c r="I140" s="24"/>
      <c r="K140" s="24"/>
      <c r="L140" s="24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I140" s="22"/>
      <c r="AJ140" s="22"/>
      <c r="AK140" s="22"/>
      <c r="AL140" s="22"/>
      <c r="AM140" s="22"/>
      <c r="AN140" s="22"/>
      <c r="AO140" s="22"/>
      <c r="AP140" s="22"/>
    </row>
    <row r="141" spans="3:32" ht="15">
      <c r="C141" s="24"/>
      <c r="E141" s="24"/>
      <c r="G141" s="24"/>
      <c r="H141" s="24"/>
      <c r="I141" s="24"/>
      <c r="K141" s="24"/>
      <c r="L141" s="24"/>
      <c r="M141" s="24"/>
      <c r="O141" s="24"/>
      <c r="Q141" s="24"/>
      <c r="R141" s="24"/>
      <c r="S141" s="24"/>
      <c r="U141" s="24"/>
      <c r="V141" s="24"/>
      <c r="W141" s="24"/>
      <c r="Y141" s="24"/>
      <c r="AA141" s="24"/>
      <c r="AB141" s="24"/>
      <c r="AC141" s="24"/>
      <c r="AE141" s="24"/>
      <c r="AF141" s="24"/>
    </row>
    <row r="142" spans="3:32" ht="15">
      <c r="C142" s="24"/>
      <c r="E142" s="24"/>
      <c r="G142" s="24"/>
      <c r="H142" s="24"/>
      <c r="I142" s="24"/>
      <c r="K142" s="24"/>
      <c r="L142" s="24"/>
      <c r="M142" s="24"/>
      <c r="O142" s="24"/>
      <c r="Q142" s="24"/>
      <c r="R142" s="24"/>
      <c r="S142" s="24"/>
      <c r="U142" s="24"/>
      <c r="V142" s="24"/>
      <c r="W142" s="24"/>
      <c r="Y142" s="24"/>
      <c r="AA142" s="24"/>
      <c r="AB142" s="24"/>
      <c r="AC142" s="24"/>
      <c r="AE142" s="24"/>
      <c r="AF142" s="24"/>
    </row>
    <row r="143" spans="3:43" ht="15">
      <c r="C143" s="24"/>
      <c r="E143" s="24"/>
      <c r="G143" s="24"/>
      <c r="H143" s="24"/>
      <c r="I143" s="22"/>
      <c r="J143" s="22"/>
      <c r="K143" s="22"/>
      <c r="L143" s="22"/>
      <c r="M143" s="24"/>
      <c r="O143" s="24"/>
      <c r="Q143" s="24"/>
      <c r="R143" s="24"/>
      <c r="S143" s="24"/>
      <c r="U143" s="24"/>
      <c r="V143" s="24"/>
      <c r="W143" s="24"/>
      <c r="Y143" s="24"/>
      <c r="AA143" s="24"/>
      <c r="AB143" s="24"/>
      <c r="AC143" s="24"/>
      <c r="AE143" s="24"/>
      <c r="AF143" s="24"/>
      <c r="AG143" s="22"/>
      <c r="AQ143" s="22"/>
    </row>
    <row r="144" spans="3:44" s="22" customFormat="1" ht="1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</row>
    <row r="145" spans="3:44" ht="19.5" customHeight="1">
      <c r="C145" s="24"/>
      <c r="E145" s="24"/>
      <c r="G145" s="24"/>
      <c r="H145" s="24"/>
      <c r="I145" s="24"/>
      <c r="K145" s="24"/>
      <c r="L145" s="24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I145" s="22"/>
      <c r="AJ145" s="22"/>
      <c r="AK145" s="22"/>
      <c r="AL145" s="22"/>
      <c r="AM145" s="22"/>
      <c r="AN145" s="22"/>
      <c r="AO145" s="22"/>
      <c r="AP145" s="22"/>
      <c r="AR145" s="22"/>
    </row>
    <row r="146" spans="3:32" ht="22.5">
      <c r="C146" s="30"/>
      <c r="E146" s="24"/>
      <c r="G146" s="24"/>
      <c r="H146" s="24"/>
      <c r="I146" s="24"/>
      <c r="K146" s="24"/>
      <c r="L146" s="24"/>
      <c r="M146" s="24"/>
      <c r="O146" s="24"/>
      <c r="Q146" s="24"/>
      <c r="R146" s="24"/>
      <c r="S146" s="24"/>
      <c r="U146" s="24"/>
      <c r="V146" s="24"/>
      <c r="W146" s="24"/>
      <c r="Y146" s="24"/>
      <c r="AA146" s="24"/>
      <c r="AB146" s="24"/>
      <c r="AC146" s="24"/>
      <c r="AE146" s="24"/>
      <c r="AF146" s="24"/>
    </row>
    <row r="147" spans="3:32" ht="15">
      <c r="C147" s="27"/>
      <c r="D147" s="43"/>
      <c r="E147" s="43"/>
      <c r="F147" s="43"/>
      <c r="G147" s="43"/>
      <c r="H147" s="43"/>
      <c r="I147" s="24"/>
      <c r="K147" s="24"/>
      <c r="L147" s="24"/>
      <c r="M147" s="24"/>
      <c r="O147" s="24"/>
      <c r="Q147" s="24"/>
      <c r="R147" s="24"/>
      <c r="S147" s="24"/>
      <c r="U147" s="24"/>
      <c r="V147" s="24"/>
      <c r="W147" s="24"/>
      <c r="Y147" s="24"/>
      <c r="AA147" s="24"/>
      <c r="AB147" s="24"/>
      <c r="AC147" s="24"/>
      <c r="AE147" s="24"/>
      <c r="AF147" s="24"/>
    </row>
    <row r="148" spans="3:43" ht="15">
      <c r="C148" s="24"/>
      <c r="E148" s="24"/>
      <c r="G148" s="24"/>
      <c r="H148" s="24"/>
      <c r="I148" s="22"/>
      <c r="J148" s="22"/>
      <c r="K148" s="22"/>
      <c r="L148" s="22"/>
      <c r="M148" s="24"/>
      <c r="O148" s="24"/>
      <c r="Q148" s="24"/>
      <c r="R148" s="24"/>
      <c r="S148" s="24"/>
      <c r="U148" s="24"/>
      <c r="V148" s="24"/>
      <c r="W148" s="24"/>
      <c r="Y148" s="24"/>
      <c r="AA148" s="24"/>
      <c r="AB148" s="24"/>
      <c r="AC148" s="24"/>
      <c r="AE148" s="24"/>
      <c r="AF148" s="24"/>
      <c r="AG148" s="22"/>
      <c r="AQ148" s="22"/>
    </row>
    <row r="149" spans="3:44" s="22" customFormat="1" ht="15">
      <c r="C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</row>
    <row r="150" spans="3:44" ht="19.5" customHeight="1">
      <c r="C150" s="24"/>
      <c r="E150" s="24"/>
      <c r="G150" s="24"/>
      <c r="H150" s="24"/>
      <c r="I150" s="24"/>
      <c r="K150" s="24"/>
      <c r="L150" s="24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I150" s="22"/>
      <c r="AJ150" s="22"/>
      <c r="AK150" s="22"/>
      <c r="AL150" s="22"/>
      <c r="AM150" s="22"/>
      <c r="AN150" s="22"/>
      <c r="AO150" s="22"/>
      <c r="AP150" s="22"/>
      <c r="AR150" s="22"/>
    </row>
    <row r="151" spans="3:32" ht="15">
      <c r="C151" s="24"/>
      <c r="E151" s="24"/>
      <c r="G151" s="24"/>
      <c r="H151" s="24"/>
      <c r="I151" s="24"/>
      <c r="K151" s="24"/>
      <c r="L151" s="24"/>
      <c r="M151" s="24"/>
      <c r="O151" s="24"/>
      <c r="Q151" s="24"/>
      <c r="R151" s="24"/>
      <c r="S151" s="24"/>
      <c r="U151" s="24"/>
      <c r="V151" s="24"/>
      <c r="W151" s="24"/>
      <c r="Y151" s="24"/>
      <c r="AA151" s="24"/>
      <c r="AB151" s="24"/>
      <c r="AC151" s="24"/>
      <c r="AE151" s="24"/>
      <c r="AF151" s="24"/>
    </row>
    <row r="152" spans="3:32" ht="15">
      <c r="C152" s="24"/>
      <c r="E152" s="24"/>
      <c r="G152" s="24"/>
      <c r="H152" s="24"/>
      <c r="I152" s="24"/>
      <c r="K152" s="24"/>
      <c r="L152" s="24"/>
      <c r="M152" s="24"/>
      <c r="O152" s="24"/>
      <c r="Q152" s="24"/>
      <c r="R152" s="24"/>
      <c r="S152" s="24"/>
      <c r="U152" s="24"/>
      <c r="V152" s="24"/>
      <c r="W152" s="24"/>
      <c r="Y152" s="24"/>
      <c r="AA152" s="24"/>
      <c r="AB152" s="24"/>
      <c r="AC152" s="24"/>
      <c r="AE152" s="24"/>
      <c r="AF152" s="24"/>
    </row>
    <row r="153" spans="3:43" ht="15">
      <c r="C153" s="24"/>
      <c r="E153" s="24"/>
      <c r="G153" s="24"/>
      <c r="H153" s="24"/>
      <c r="I153" s="24"/>
      <c r="K153" s="24"/>
      <c r="L153" s="24"/>
      <c r="M153" s="24"/>
      <c r="O153" s="24"/>
      <c r="Q153" s="24"/>
      <c r="R153" s="24"/>
      <c r="S153" s="24"/>
      <c r="U153" s="24"/>
      <c r="V153" s="24"/>
      <c r="W153" s="24"/>
      <c r="Y153" s="24"/>
      <c r="AA153" s="24"/>
      <c r="AB153" s="24"/>
      <c r="AC153" s="24"/>
      <c r="AE153" s="24"/>
      <c r="AF153" s="24"/>
      <c r="AG153" s="22"/>
      <c r="AQ153" s="22"/>
    </row>
    <row r="154" spans="3:44" s="22" customFormat="1" ht="15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</row>
    <row r="155" spans="3:44" ht="19.5" customHeight="1">
      <c r="C155" s="24"/>
      <c r="D155" s="22"/>
      <c r="E155" s="22"/>
      <c r="F155" s="22"/>
      <c r="G155" s="22"/>
      <c r="H155" s="22"/>
      <c r="I155" s="24"/>
      <c r="K155" s="24"/>
      <c r="L155" s="24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I155" s="22"/>
      <c r="AJ155" s="22"/>
      <c r="AK155" s="22"/>
      <c r="AL155" s="22"/>
      <c r="AM155" s="22"/>
      <c r="AN155" s="22"/>
      <c r="AO155" s="22"/>
      <c r="AP155" s="22"/>
      <c r="AR155" s="22"/>
    </row>
    <row r="156" spans="3:32" ht="15">
      <c r="C156" s="24"/>
      <c r="E156" s="24"/>
      <c r="G156" s="24"/>
      <c r="H156" s="24"/>
      <c r="I156" s="24"/>
      <c r="K156" s="24"/>
      <c r="L156" s="24"/>
      <c r="M156" s="24"/>
      <c r="O156" s="24"/>
      <c r="Q156" s="24"/>
      <c r="R156" s="24"/>
      <c r="S156" s="24"/>
      <c r="U156" s="24"/>
      <c r="V156" s="24"/>
      <c r="W156" s="24"/>
      <c r="Y156" s="24"/>
      <c r="AA156" s="24"/>
      <c r="AB156" s="24"/>
      <c r="AC156" s="24"/>
      <c r="AE156" s="24"/>
      <c r="AF156" s="24"/>
    </row>
    <row r="157" spans="3:32" ht="15">
      <c r="C157" s="24"/>
      <c r="E157" s="24"/>
      <c r="G157" s="24"/>
      <c r="H157" s="24"/>
      <c r="I157" s="24"/>
      <c r="K157" s="24"/>
      <c r="L157" s="24"/>
      <c r="M157" s="24"/>
      <c r="O157" s="24"/>
      <c r="Q157" s="24"/>
      <c r="R157" s="24"/>
      <c r="S157" s="24"/>
      <c r="U157" s="24"/>
      <c r="V157" s="24"/>
      <c r="W157" s="24"/>
      <c r="Y157" s="24"/>
      <c r="AA157" s="24"/>
      <c r="AB157" s="24"/>
      <c r="AC157" s="24"/>
      <c r="AE157" s="24"/>
      <c r="AF157" s="24"/>
    </row>
    <row r="158" spans="3:43" ht="15">
      <c r="C158" s="24"/>
      <c r="E158" s="24"/>
      <c r="G158" s="24"/>
      <c r="H158" s="24"/>
      <c r="I158" s="24"/>
      <c r="K158" s="24"/>
      <c r="L158" s="24"/>
      <c r="M158" s="24"/>
      <c r="O158" s="24"/>
      <c r="Q158" s="24"/>
      <c r="R158" s="24"/>
      <c r="S158" s="24"/>
      <c r="U158" s="24"/>
      <c r="V158" s="24"/>
      <c r="W158" s="24"/>
      <c r="Y158" s="24"/>
      <c r="AA158" s="24"/>
      <c r="AB158" s="24"/>
      <c r="AC158" s="24"/>
      <c r="AE158" s="24"/>
      <c r="AF158" s="24"/>
      <c r="AG158" s="22"/>
      <c r="AQ158" s="22"/>
    </row>
    <row r="159" spans="3:44" s="22" customFormat="1" ht="15">
      <c r="C159" s="4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</row>
    <row r="160" spans="3:44" ht="19.5" customHeight="1">
      <c r="C160" s="24"/>
      <c r="E160" s="24"/>
      <c r="G160" s="24"/>
      <c r="H160" s="24"/>
      <c r="I160" s="24"/>
      <c r="K160" s="24"/>
      <c r="L160" s="24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I160" s="22"/>
      <c r="AJ160" s="22"/>
      <c r="AK160" s="22"/>
      <c r="AL160" s="22"/>
      <c r="AM160" s="22"/>
      <c r="AN160" s="22"/>
      <c r="AO160" s="22"/>
      <c r="AP160" s="22"/>
      <c r="AR160" s="22"/>
    </row>
    <row r="161" spans="3:32" ht="15">
      <c r="C161" s="22"/>
      <c r="D161" s="22"/>
      <c r="E161" s="22"/>
      <c r="F161" s="22"/>
      <c r="G161" s="22"/>
      <c r="H161" s="22"/>
      <c r="I161" s="24"/>
      <c r="K161" s="24"/>
      <c r="L161" s="24"/>
      <c r="M161" s="24"/>
      <c r="O161" s="24"/>
      <c r="Q161" s="24"/>
      <c r="R161" s="24"/>
      <c r="S161" s="24"/>
      <c r="U161" s="24"/>
      <c r="V161" s="24"/>
      <c r="W161" s="24"/>
      <c r="Y161" s="24"/>
      <c r="AA161" s="24"/>
      <c r="AB161" s="24"/>
      <c r="AC161" s="24"/>
      <c r="AE161" s="24"/>
      <c r="AF161" s="24"/>
    </row>
    <row r="162" spans="3:32" ht="15">
      <c r="C162" s="24"/>
      <c r="E162" s="24"/>
      <c r="G162" s="24"/>
      <c r="H162" s="24"/>
      <c r="I162" s="24"/>
      <c r="K162" s="24"/>
      <c r="L162" s="24"/>
      <c r="M162" s="24"/>
      <c r="O162" s="24"/>
      <c r="Q162" s="24"/>
      <c r="R162" s="24"/>
      <c r="S162" s="24"/>
      <c r="U162" s="24"/>
      <c r="V162" s="24"/>
      <c r="W162" s="24"/>
      <c r="Y162" s="24"/>
      <c r="AA162" s="24"/>
      <c r="AB162" s="24"/>
      <c r="AC162" s="24"/>
      <c r="AE162" s="24"/>
      <c r="AF162" s="24"/>
    </row>
    <row r="163" spans="3:43" ht="15">
      <c r="C163" s="24"/>
      <c r="E163" s="24"/>
      <c r="G163" s="24"/>
      <c r="H163" s="24"/>
      <c r="I163" s="24"/>
      <c r="K163" s="24"/>
      <c r="L163" s="24"/>
      <c r="M163" s="24"/>
      <c r="O163" s="24"/>
      <c r="Q163" s="24"/>
      <c r="R163" s="24"/>
      <c r="S163" s="24"/>
      <c r="U163" s="24"/>
      <c r="V163" s="24"/>
      <c r="W163" s="24"/>
      <c r="Y163" s="24"/>
      <c r="AA163" s="24"/>
      <c r="AB163" s="24"/>
      <c r="AC163" s="24"/>
      <c r="AE163" s="24"/>
      <c r="AF163" s="24"/>
      <c r="AG163" s="22"/>
      <c r="AQ163" s="22"/>
    </row>
    <row r="164" spans="3:44" s="22" customFormat="1" ht="1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</row>
    <row r="165" spans="3:44" ht="15">
      <c r="C165" s="24"/>
      <c r="E165" s="24"/>
      <c r="G165" s="24"/>
      <c r="H165" s="24"/>
      <c r="I165" s="24"/>
      <c r="K165" s="24"/>
      <c r="L165" s="24"/>
      <c r="M165" s="24"/>
      <c r="O165" s="24"/>
      <c r="Q165" s="24"/>
      <c r="R165" s="24"/>
      <c r="S165" s="24"/>
      <c r="U165" s="24"/>
      <c r="V165" s="24"/>
      <c r="W165" s="24"/>
      <c r="Y165" s="24"/>
      <c r="AA165" s="24"/>
      <c r="AB165" s="24"/>
      <c r="AC165" s="24"/>
      <c r="AE165" s="24"/>
      <c r="AF165" s="24"/>
      <c r="AR165" s="22"/>
    </row>
    <row r="166" spans="3:32" ht="15">
      <c r="C166" s="24"/>
      <c r="E166" s="24"/>
      <c r="G166" s="24"/>
      <c r="H166" s="24"/>
      <c r="I166" s="24"/>
      <c r="K166" s="24"/>
      <c r="L166" s="24"/>
      <c r="M166" s="24"/>
      <c r="O166" s="24"/>
      <c r="Q166" s="24"/>
      <c r="R166" s="24"/>
      <c r="S166" s="24"/>
      <c r="U166" s="24"/>
      <c r="V166" s="24"/>
      <c r="W166" s="24"/>
      <c r="Y166" s="24"/>
      <c r="AA166" s="24"/>
      <c r="AB166" s="24"/>
      <c r="AC166" s="24"/>
      <c r="AE166" s="24"/>
      <c r="AF166" s="24"/>
    </row>
    <row r="167" spans="3:32" ht="15">
      <c r="C167" s="22"/>
      <c r="M167" s="24"/>
      <c r="O167" s="24"/>
      <c r="Q167" s="24"/>
      <c r="R167" s="24"/>
      <c r="S167" s="24"/>
      <c r="U167" s="24"/>
      <c r="V167" s="24"/>
      <c r="W167" s="24"/>
      <c r="Y167" s="24"/>
      <c r="AA167" s="24"/>
      <c r="AB167" s="24"/>
      <c r="AC167" s="24"/>
      <c r="AE167" s="24"/>
      <c r="AF167" s="24"/>
    </row>
    <row r="168" spans="3:32" ht="15">
      <c r="C168" s="24"/>
      <c r="M168" s="24"/>
      <c r="O168" s="24"/>
      <c r="Q168" s="24"/>
      <c r="R168" s="24"/>
      <c r="S168" s="24"/>
      <c r="U168" s="24"/>
      <c r="V168" s="24"/>
      <c r="W168" s="24"/>
      <c r="Y168" s="24"/>
      <c r="AA168" s="24"/>
      <c r="AB168" s="24"/>
      <c r="AC168" s="24"/>
      <c r="AE168" s="24"/>
      <c r="AF168" s="24"/>
    </row>
    <row r="169" spans="3:32" ht="15">
      <c r="C169" s="24"/>
      <c r="M169" s="24"/>
      <c r="O169" s="24"/>
      <c r="Q169" s="24"/>
      <c r="R169" s="24"/>
      <c r="S169" s="24"/>
      <c r="U169" s="24"/>
      <c r="V169" s="24"/>
      <c r="W169" s="24"/>
      <c r="Y169" s="24"/>
      <c r="AA169" s="24"/>
      <c r="AB169" s="24"/>
      <c r="AC169" s="24"/>
      <c r="AE169" s="24"/>
      <c r="AF169" s="24"/>
    </row>
    <row r="170" spans="3:32" ht="15">
      <c r="C170" s="24"/>
      <c r="M170" s="24"/>
      <c r="O170" s="24"/>
      <c r="Q170" s="24"/>
      <c r="R170" s="24"/>
      <c r="S170" s="24"/>
      <c r="U170" s="24"/>
      <c r="V170" s="24"/>
      <c r="W170" s="24"/>
      <c r="Y170" s="24"/>
      <c r="AA170" s="24"/>
      <c r="AB170" s="24"/>
      <c r="AC170" s="24"/>
      <c r="AE170" s="24"/>
      <c r="AF170" s="24"/>
    </row>
    <row r="171" spans="3:32" ht="15">
      <c r="C171" s="24"/>
      <c r="M171" s="24"/>
      <c r="O171" s="24"/>
      <c r="Q171" s="24"/>
      <c r="R171" s="24"/>
      <c r="S171" s="24"/>
      <c r="U171" s="24"/>
      <c r="V171" s="24"/>
      <c r="W171" s="24"/>
      <c r="Y171" s="24"/>
      <c r="AA171" s="24"/>
      <c r="AB171" s="24"/>
      <c r="AC171" s="24"/>
      <c r="AE171" s="24"/>
      <c r="AF171" s="24"/>
    </row>
    <row r="172" spans="3:32" ht="15">
      <c r="C172" s="24"/>
      <c r="M172" s="24"/>
      <c r="O172" s="24"/>
      <c r="Q172" s="24"/>
      <c r="R172" s="24"/>
      <c r="S172" s="24"/>
      <c r="U172" s="24"/>
      <c r="V172" s="24"/>
      <c r="W172" s="24"/>
      <c r="Y172" s="24"/>
      <c r="AA172" s="24"/>
      <c r="AB172" s="24"/>
      <c r="AC172" s="24"/>
      <c r="AE172" s="24"/>
      <c r="AF172" s="24"/>
    </row>
    <row r="173" spans="3:32" ht="15">
      <c r="C173" s="22"/>
      <c r="M173" s="24"/>
      <c r="O173" s="24"/>
      <c r="Q173" s="24"/>
      <c r="R173" s="24"/>
      <c r="S173" s="24"/>
      <c r="U173" s="24"/>
      <c r="V173" s="24"/>
      <c r="W173" s="24"/>
      <c r="Y173" s="24"/>
      <c r="AA173" s="24"/>
      <c r="AB173" s="24"/>
      <c r="AC173" s="24"/>
      <c r="AE173" s="24"/>
      <c r="AF173" s="24"/>
    </row>
    <row r="174" spans="3:32" ht="15">
      <c r="C174" s="24"/>
      <c r="M174" s="24"/>
      <c r="O174" s="24"/>
      <c r="Q174" s="24"/>
      <c r="R174" s="24"/>
      <c r="S174" s="24"/>
      <c r="U174" s="24"/>
      <c r="V174" s="24"/>
      <c r="W174" s="24"/>
      <c r="Y174" s="24"/>
      <c r="AA174" s="24"/>
      <c r="AB174" s="24"/>
      <c r="AC174" s="24"/>
      <c r="AE174" s="24"/>
      <c r="AF174" s="24"/>
    </row>
    <row r="175" spans="3:32" ht="15">
      <c r="C175" s="24"/>
      <c r="M175" s="24"/>
      <c r="O175" s="24"/>
      <c r="Q175" s="24"/>
      <c r="R175" s="24"/>
      <c r="S175" s="24"/>
      <c r="U175" s="24"/>
      <c r="V175" s="24"/>
      <c r="W175" s="24"/>
      <c r="Y175" s="24"/>
      <c r="AA175" s="24"/>
      <c r="AB175" s="24"/>
      <c r="AC175" s="24"/>
      <c r="AE175" s="24"/>
      <c r="AF175" s="24"/>
    </row>
    <row r="176" spans="3:32" ht="15">
      <c r="C176" s="24"/>
      <c r="M176" s="24"/>
      <c r="O176" s="24"/>
      <c r="Q176" s="24"/>
      <c r="R176" s="24"/>
      <c r="S176" s="24"/>
      <c r="U176" s="24"/>
      <c r="V176" s="24"/>
      <c r="W176" s="24"/>
      <c r="Y176" s="24"/>
      <c r="AA176" s="24"/>
      <c r="AB176" s="24"/>
      <c r="AC176" s="24"/>
      <c r="AE176" s="24"/>
      <c r="AF176" s="24"/>
    </row>
    <row r="177" spans="3:32" ht="15">
      <c r="C177" s="24"/>
      <c r="M177" s="24"/>
      <c r="O177" s="24"/>
      <c r="Q177" s="24"/>
      <c r="R177" s="24"/>
      <c r="S177" s="24"/>
      <c r="U177" s="24"/>
      <c r="V177" s="24"/>
      <c r="W177" s="24"/>
      <c r="Y177" s="24"/>
      <c r="AA177" s="24"/>
      <c r="AB177" s="24"/>
      <c r="AC177" s="24"/>
      <c r="AE177" s="24"/>
      <c r="AF177" s="24"/>
    </row>
    <row r="178" spans="3:32" ht="15">
      <c r="C178" s="24"/>
      <c r="M178" s="24"/>
      <c r="O178" s="24"/>
      <c r="Q178" s="24"/>
      <c r="R178" s="24"/>
      <c r="S178" s="24"/>
      <c r="U178" s="24"/>
      <c r="V178" s="24"/>
      <c r="W178" s="24"/>
      <c r="Y178" s="24"/>
      <c r="AA178" s="24"/>
      <c r="AB178" s="24"/>
      <c r="AC178" s="24"/>
      <c r="AE178" s="24"/>
      <c r="AF178" s="24"/>
    </row>
    <row r="179" spans="35:42" ht="15">
      <c r="AI179" s="22"/>
      <c r="AJ179" s="22"/>
      <c r="AK179" s="22"/>
      <c r="AL179" s="22"/>
      <c r="AM179" s="22"/>
      <c r="AN179" s="22"/>
      <c r="AO179" s="22"/>
      <c r="AP179" s="22"/>
    </row>
    <row r="183" ht="15">
      <c r="AH183" s="22"/>
    </row>
    <row r="185" spans="35:42" ht="15">
      <c r="AI185" s="22"/>
      <c r="AJ185" s="22"/>
      <c r="AK185" s="22"/>
      <c r="AL185" s="22"/>
      <c r="AM185" s="22"/>
      <c r="AN185" s="22"/>
      <c r="AO185" s="22"/>
      <c r="AP185" s="22"/>
    </row>
    <row r="189" ht="15">
      <c r="AH189" s="22"/>
    </row>
    <row r="190" spans="35:42" ht="15">
      <c r="AI190" s="22"/>
      <c r="AJ190" s="22"/>
      <c r="AK190" s="22"/>
      <c r="AL190" s="22"/>
      <c r="AM190" s="22"/>
      <c r="AN190" s="22"/>
      <c r="AO190" s="22"/>
      <c r="AP190" s="22"/>
    </row>
    <row r="194" ht="15">
      <c r="AH194" s="22"/>
    </row>
    <row r="196" spans="35:42" ht="15">
      <c r="AI196" s="22"/>
      <c r="AJ196" s="22"/>
      <c r="AK196" s="22"/>
      <c r="AL196" s="22"/>
      <c r="AM196" s="22"/>
      <c r="AN196" s="22"/>
      <c r="AO196" s="22"/>
      <c r="AP196" s="22"/>
    </row>
    <row r="199" spans="35:42" ht="15">
      <c r="AI199" s="22"/>
      <c r="AJ199" s="22"/>
      <c r="AK199" s="22"/>
      <c r="AL199" s="22"/>
      <c r="AM199" s="22"/>
      <c r="AN199" s="22"/>
      <c r="AO199" s="22"/>
      <c r="AP199" s="22"/>
    </row>
    <row r="200" ht="15">
      <c r="AH200" s="22"/>
    </row>
    <row r="203" ht="15">
      <c r="AH203" s="22"/>
    </row>
    <row r="204" spans="35:42" ht="15">
      <c r="AI204" s="22"/>
      <c r="AJ204" s="22"/>
      <c r="AK204" s="22"/>
      <c r="AL204" s="22"/>
      <c r="AM204" s="22"/>
      <c r="AN204" s="22"/>
      <c r="AO204" s="22"/>
      <c r="AP204" s="22"/>
    </row>
    <row r="208" ht="15">
      <c r="AH208" s="22"/>
    </row>
    <row r="210" spans="35:42" ht="15">
      <c r="AI210" s="22"/>
      <c r="AJ210" s="22"/>
      <c r="AK210" s="22"/>
      <c r="AL210" s="22"/>
      <c r="AM210" s="22"/>
      <c r="AN210" s="22"/>
      <c r="AO210" s="22"/>
      <c r="AP210" s="22"/>
    </row>
    <row r="214" ht="15">
      <c r="AH214" s="22"/>
    </row>
    <row r="215" spans="35:42" ht="15">
      <c r="AI215" s="22"/>
      <c r="AJ215" s="22"/>
      <c r="AK215" s="22"/>
      <c r="AL215" s="22"/>
      <c r="AM215" s="22"/>
      <c r="AN215" s="22"/>
      <c r="AO215" s="22"/>
      <c r="AP215" s="22"/>
    </row>
    <row r="219" ht="15">
      <c r="AH219" s="22"/>
    </row>
    <row r="220" spans="35:42" ht="15">
      <c r="AI220" s="22"/>
      <c r="AJ220" s="22"/>
      <c r="AK220" s="22"/>
      <c r="AL220" s="22"/>
      <c r="AM220" s="22"/>
      <c r="AN220" s="22"/>
      <c r="AO220" s="22"/>
      <c r="AP220" s="22"/>
    </row>
    <row r="224" ht="15">
      <c r="AH224" s="22"/>
    </row>
    <row r="225" spans="35:42" ht="15">
      <c r="AI225" s="22"/>
      <c r="AJ225" s="22"/>
      <c r="AK225" s="22"/>
      <c r="AL225" s="22"/>
      <c r="AM225" s="22"/>
      <c r="AN225" s="22"/>
      <c r="AO225" s="22"/>
      <c r="AP225" s="22"/>
    </row>
    <row r="229" ht="15">
      <c r="AH229" s="22"/>
    </row>
    <row r="230" spans="35:42" ht="15">
      <c r="AI230" s="22"/>
      <c r="AJ230" s="22"/>
      <c r="AK230" s="22"/>
      <c r="AL230" s="22"/>
      <c r="AM230" s="22"/>
      <c r="AN230" s="22"/>
      <c r="AO230" s="22"/>
      <c r="AP230" s="22"/>
    </row>
    <row r="234" ht="15">
      <c r="AH234" s="22"/>
    </row>
  </sheetData>
  <sheetProtection/>
  <mergeCells count="96">
    <mergeCell ref="F17:I17"/>
    <mergeCell ref="AI23:AP23"/>
    <mergeCell ref="P12:S12"/>
    <mergeCell ref="Z22:AC22"/>
    <mergeCell ref="F16:I16"/>
    <mergeCell ref="Z21:AC21"/>
    <mergeCell ref="Z20:AC20"/>
    <mergeCell ref="O23:V23"/>
    <mergeCell ref="F12:I12"/>
    <mergeCell ref="F13:I13"/>
    <mergeCell ref="F11:I11"/>
    <mergeCell ref="F6:I6"/>
    <mergeCell ref="F7:I7"/>
    <mergeCell ref="F8:I8"/>
    <mergeCell ref="P7:S7"/>
    <mergeCell ref="P10:S10"/>
    <mergeCell ref="P11:S11"/>
    <mergeCell ref="P9:S9"/>
    <mergeCell ref="F9:I9"/>
    <mergeCell ref="F14:I14"/>
    <mergeCell ref="F10:I10"/>
    <mergeCell ref="F15:I15"/>
    <mergeCell ref="C1:L1"/>
    <mergeCell ref="J2:L2"/>
    <mergeCell ref="E2:I2"/>
    <mergeCell ref="F3:I3"/>
    <mergeCell ref="C2:D2"/>
    <mergeCell ref="F4:I4"/>
    <mergeCell ref="F5:I5"/>
    <mergeCell ref="P3:S3"/>
    <mergeCell ref="P21:S21"/>
    <mergeCell ref="P20:S20"/>
    <mergeCell ref="P16:S16"/>
    <mergeCell ref="P17:S17"/>
    <mergeCell ref="P15:S15"/>
    <mergeCell ref="P14:S14"/>
    <mergeCell ref="P13:S13"/>
    <mergeCell ref="P8:S8"/>
    <mergeCell ref="M1:V1"/>
    <mergeCell ref="M2:N2"/>
    <mergeCell ref="O2:S2"/>
    <mergeCell ref="T2:V2"/>
    <mergeCell ref="Z9:AC9"/>
    <mergeCell ref="Z6:AC6"/>
    <mergeCell ref="W1:AF1"/>
    <mergeCell ref="P4:S4"/>
    <mergeCell ref="P5:S5"/>
    <mergeCell ref="P6:S6"/>
    <mergeCell ref="Y23:AF23"/>
    <mergeCell ref="W2:X2"/>
    <mergeCell ref="Y2:AC2"/>
    <mergeCell ref="AD2:AF2"/>
    <mergeCell ref="Z3:AC3"/>
    <mergeCell ref="Z11:AC11"/>
    <mergeCell ref="Z7:AC7"/>
    <mergeCell ref="Z8:AC8"/>
    <mergeCell ref="Z4:AC4"/>
    <mergeCell ref="Z5:AC5"/>
    <mergeCell ref="Z10:AC10"/>
    <mergeCell ref="Z12:AC12"/>
    <mergeCell ref="Z13:AC13"/>
    <mergeCell ref="Z18:AC18"/>
    <mergeCell ref="Z19:AC19"/>
    <mergeCell ref="Z17:AC17"/>
    <mergeCell ref="Z15:AC15"/>
    <mergeCell ref="Z14:AC14"/>
    <mergeCell ref="Z16:AC16"/>
    <mergeCell ref="Y58:AF58"/>
    <mergeCell ref="O37:V37"/>
    <mergeCell ref="O51:V51"/>
    <mergeCell ref="O30:V30"/>
    <mergeCell ref="Z81:AB81"/>
    <mergeCell ref="O44:V44"/>
    <mergeCell ref="T81:V81"/>
    <mergeCell ref="AD81:AF81"/>
    <mergeCell ref="O58:V58"/>
    <mergeCell ref="P81:R81"/>
    <mergeCell ref="J81:L81"/>
    <mergeCell ref="F81:H81"/>
    <mergeCell ref="C80:L80"/>
    <mergeCell ref="E37:L37"/>
    <mergeCell ref="E51:L51"/>
    <mergeCell ref="E23:L23"/>
    <mergeCell ref="E30:L30"/>
    <mergeCell ref="E58:L58"/>
    <mergeCell ref="E44:L44"/>
    <mergeCell ref="AI80:AP80"/>
    <mergeCell ref="AI51:AP51"/>
    <mergeCell ref="AI58:AP58"/>
    <mergeCell ref="Y30:AF30"/>
    <mergeCell ref="Y37:AF37"/>
    <mergeCell ref="Y44:AF44"/>
    <mergeCell ref="Y51:AF51"/>
    <mergeCell ref="AI37:AP37"/>
    <mergeCell ref="AI44:AP44"/>
    <mergeCell ref="AI30:AP30"/>
  </mergeCells>
  <printOptions horizontalCentered="1" verticalCentered="1"/>
  <pageMargins left="0" right="0" top="0.3937007874015748" bottom="0.5905511811023623" header="0.5118110236220472" footer="0.5118110236220472"/>
  <pageSetup fitToWidth="0" fitToHeight="1" horizontalDpi="600" verticalDpi="600" orientation="portrait" paperSize="9" scale="20" r:id="rId2"/>
  <colBreaks count="2" manualBreakCount="2">
    <brk id="12" max="65535" man="1"/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S147"/>
  <sheetViews>
    <sheetView view="pageBreakPreview" zoomScale="61" zoomScaleNormal="50" zoomScaleSheetLayoutView="61" zoomScalePageLayoutView="0" workbookViewId="0" topLeftCell="A61">
      <selection activeCell="R142" sqref="R142"/>
    </sheetView>
  </sheetViews>
  <sheetFormatPr defaultColWidth="11.5546875" defaultRowHeight="15"/>
  <cols>
    <col min="1" max="2" width="5.77734375" style="3" customWidth="1"/>
    <col min="3" max="3" width="24.3359375" style="3" customWidth="1"/>
    <col min="4" max="4" width="2.77734375" style="6" customWidth="1"/>
    <col min="5" max="5" width="25.77734375" style="3" customWidth="1"/>
    <col min="6" max="6" width="5.77734375" style="3" customWidth="1"/>
    <col min="7" max="7" width="6.4453125" style="3" customWidth="1"/>
    <col min="8" max="8" width="9.77734375" style="3" customWidth="1"/>
    <col min="9" max="9" width="7.10546875" style="3" customWidth="1"/>
    <col min="10" max="10" width="8.77734375" style="3" customWidth="1"/>
    <col min="11" max="11" width="9.21484375" style="3" customWidth="1"/>
    <col min="12" max="15" width="5.3359375" style="3" customWidth="1"/>
    <col min="16" max="17" width="5.77734375" style="3" customWidth="1"/>
    <col min="18" max="18" width="20.77734375" style="3" customWidth="1"/>
    <col min="19" max="19" width="2.77734375" style="6" customWidth="1"/>
    <col min="20" max="20" width="25.77734375" style="3" customWidth="1"/>
    <col min="21" max="21" width="5.77734375" style="3" customWidth="1"/>
    <col min="22" max="22" width="3.77734375" style="3" customWidth="1"/>
    <col min="23" max="24" width="5.77734375" style="3" customWidth="1"/>
    <col min="25" max="25" width="8.77734375" style="3" customWidth="1"/>
    <col min="26" max="26" width="12.77734375" style="3" customWidth="1"/>
    <col min="27" max="30" width="5.3359375" style="3" customWidth="1"/>
    <col min="31" max="16384" width="11.5546875" style="3" customWidth="1"/>
  </cols>
  <sheetData>
    <row r="2" spans="1:19" ht="49.5" customHeight="1">
      <c r="A2" s="225" t="s">
        <v>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30" t="s">
        <v>9</v>
      </c>
      <c r="M2" s="230"/>
      <c r="N2" s="230"/>
      <c r="O2" s="230"/>
      <c r="S2" s="3"/>
    </row>
    <row r="3" spans="1:15" s="8" customFormat="1" ht="39.75" customHeight="1">
      <c r="A3" s="180" t="s">
        <v>70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s="2" customFormat="1" ht="39.75" customHeight="1">
      <c r="A4" s="223" t="s">
        <v>22</v>
      </c>
      <c r="B4" s="223"/>
      <c r="C4" s="224" t="str">
        <f>Einteilung!$E$43</f>
        <v>Frellstedt</v>
      </c>
      <c r="D4" s="224"/>
      <c r="E4" s="224"/>
      <c r="F4" s="224"/>
      <c r="G4" s="224"/>
      <c r="H4" s="223" t="s">
        <v>24</v>
      </c>
      <c r="I4" s="223"/>
      <c r="J4" s="223"/>
      <c r="K4" s="224" t="str">
        <f>Einteilung!$H$18</f>
        <v>Radpolo U13 + U15 "Liga"</v>
      </c>
      <c r="L4" s="224"/>
      <c r="M4" s="224"/>
      <c r="N4" s="224"/>
      <c r="O4" s="224"/>
    </row>
    <row r="5" spans="1:15" s="10" customFormat="1" ht="39.75" customHeight="1" thickBot="1">
      <c r="A5" s="231" t="s">
        <v>23</v>
      </c>
      <c r="B5" s="231"/>
      <c r="C5" s="227" t="str">
        <f>Einteilung!$G$43</f>
        <v>Süpplingen, Süpplingenburger Str. 1</v>
      </c>
      <c r="D5" s="227"/>
      <c r="E5" s="227"/>
      <c r="F5" s="227"/>
      <c r="G5" s="227"/>
      <c r="H5" s="11" t="s">
        <v>25</v>
      </c>
      <c r="I5" s="11"/>
      <c r="J5" s="226">
        <f>Einteilung!$C$43</f>
        <v>45235</v>
      </c>
      <c r="K5" s="227"/>
      <c r="L5" s="9" t="s">
        <v>26</v>
      </c>
      <c r="M5" s="9"/>
      <c r="N5" s="228">
        <f>Einteilung!$D$43</f>
        <v>0.4166666666666667</v>
      </c>
      <c r="O5" s="227"/>
    </row>
    <row r="6" spans="1:15" s="14" customFormat="1" ht="24.75" customHeight="1">
      <c r="A6" s="232" t="s">
        <v>10</v>
      </c>
      <c r="B6" s="233"/>
      <c r="C6" s="234"/>
      <c r="D6" s="235" t="s">
        <v>11</v>
      </c>
      <c r="E6" s="234"/>
      <c r="F6" s="221" t="s">
        <v>12</v>
      </c>
      <c r="G6" s="229"/>
      <c r="H6" s="229"/>
      <c r="I6" s="221" t="s">
        <v>13</v>
      </c>
      <c r="J6" s="229"/>
      <c r="K6" s="221" t="s">
        <v>3</v>
      </c>
      <c r="L6" s="221"/>
      <c r="M6" s="221" t="s">
        <v>5</v>
      </c>
      <c r="N6" s="221"/>
      <c r="O6" s="222"/>
    </row>
    <row r="7" spans="1:19" ht="24.75" customHeight="1">
      <c r="A7" s="202" t="str">
        <f>Einteilung!$D$20</f>
        <v>RSV Frellstedt I U15</v>
      </c>
      <c r="B7" s="203"/>
      <c r="C7" s="204"/>
      <c r="D7" s="208" t="str">
        <f>Einteilung!$D$21</f>
        <v>Pissarczyk   Lene</v>
      </c>
      <c r="E7" s="209"/>
      <c r="F7" s="210">
        <f>Einteilung!$F$21</f>
        <v>0</v>
      </c>
      <c r="G7" s="210"/>
      <c r="H7" s="210"/>
      <c r="I7" s="211">
        <f>Einteilung!$G$21</f>
        <v>0</v>
      </c>
      <c r="J7" s="211"/>
      <c r="K7" s="211" t="s">
        <v>1</v>
      </c>
      <c r="L7" s="211"/>
      <c r="M7" s="212"/>
      <c r="N7" s="212"/>
      <c r="O7" s="214"/>
      <c r="S7" s="3"/>
    </row>
    <row r="8" spans="1:19" ht="24.75" customHeight="1">
      <c r="A8" s="202"/>
      <c r="B8" s="203"/>
      <c r="C8" s="204"/>
      <c r="D8" s="208" t="str">
        <f>Einteilung!$D$22</f>
        <v>Volkmann   Johanna</v>
      </c>
      <c r="E8" s="209"/>
      <c r="F8" s="210">
        <f>Einteilung!$F$22</f>
        <v>0</v>
      </c>
      <c r="G8" s="210"/>
      <c r="H8" s="210"/>
      <c r="I8" s="211">
        <f>Einteilung!$G$22</f>
        <v>0</v>
      </c>
      <c r="J8" s="211"/>
      <c r="K8" s="211"/>
      <c r="L8" s="211"/>
      <c r="M8" s="212"/>
      <c r="N8" s="212"/>
      <c r="O8" s="214"/>
      <c r="S8" s="3"/>
    </row>
    <row r="9" spans="1:19" ht="24.75" customHeight="1">
      <c r="A9" s="202" t="str">
        <f>Einteilung!$D$23</f>
        <v>RVS Obernfeld I U15</v>
      </c>
      <c r="B9" s="203"/>
      <c r="C9" s="204"/>
      <c r="D9" s="208" t="str">
        <f>Einteilung!$D$24</f>
        <v>Döring   Anna</v>
      </c>
      <c r="E9" s="209"/>
      <c r="F9" s="210">
        <f>Einteilung!$F$24</f>
        <v>0</v>
      </c>
      <c r="G9" s="210"/>
      <c r="H9" s="210"/>
      <c r="I9" s="211">
        <f>Einteilung!$G$24</f>
        <v>0</v>
      </c>
      <c r="J9" s="211"/>
      <c r="K9" s="212" t="s">
        <v>1</v>
      </c>
      <c r="L9" s="212"/>
      <c r="M9" s="212"/>
      <c r="N9" s="212"/>
      <c r="O9" s="214"/>
      <c r="S9" s="3"/>
    </row>
    <row r="10" spans="1:19" ht="24.75" customHeight="1">
      <c r="A10" s="202"/>
      <c r="B10" s="203"/>
      <c r="C10" s="204"/>
      <c r="D10" s="208" t="str">
        <f>Einteilung!$D$25</f>
        <v>Dreimann   Sophie</v>
      </c>
      <c r="E10" s="209"/>
      <c r="F10" s="210">
        <f>Einteilung!$F$25</f>
        <v>0</v>
      </c>
      <c r="G10" s="210"/>
      <c r="H10" s="210"/>
      <c r="I10" s="211">
        <f>Einteilung!$G$25</f>
        <v>0</v>
      </c>
      <c r="J10" s="211"/>
      <c r="K10" s="212"/>
      <c r="L10" s="212"/>
      <c r="M10" s="212"/>
      <c r="N10" s="212"/>
      <c r="O10" s="214"/>
      <c r="S10" s="3"/>
    </row>
    <row r="11" spans="1:19" ht="24.75" customHeight="1">
      <c r="A11" s="202" t="str">
        <f>Einteilung!$D$26</f>
        <v>RSV Frellstedt I U13</v>
      </c>
      <c r="B11" s="203"/>
      <c r="C11" s="204"/>
      <c r="D11" s="208" t="str">
        <f>Einteilung!$D$27</f>
        <v>Knigge   Luisa</v>
      </c>
      <c r="E11" s="209"/>
      <c r="F11" s="210">
        <f>Einteilung!$F$27</f>
        <v>0</v>
      </c>
      <c r="G11" s="210"/>
      <c r="H11" s="210"/>
      <c r="I11" s="211">
        <f>Einteilung!$G$27</f>
        <v>0</v>
      </c>
      <c r="J11" s="211"/>
      <c r="K11" s="212" t="s">
        <v>1</v>
      </c>
      <c r="L11" s="212"/>
      <c r="M11" s="212"/>
      <c r="N11" s="212"/>
      <c r="O11" s="214"/>
      <c r="S11" s="3"/>
    </row>
    <row r="12" spans="1:19" ht="24.75" customHeight="1">
      <c r="A12" s="202"/>
      <c r="B12" s="203"/>
      <c r="C12" s="204"/>
      <c r="D12" s="208" t="str">
        <f>Einteilung!$D$28</f>
        <v>Hanssen   Rieke</v>
      </c>
      <c r="E12" s="209"/>
      <c r="F12" s="210">
        <f>Einteilung!$F$28</f>
        <v>0</v>
      </c>
      <c r="G12" s="210"/>
      <c r="H12" s="210"/>
      <c r="I12" s="211">
        <f>Einteilung!$G$28</f>
        <v>0</v>
      </c>
      <c r="J12" s="211"/>
      <c r="K12" s="212"/>
      <c r="L12" s="212"/>
      <c r="M12" s="212"/>
      <c r="N12" s="212"/>
      <c r="O12" s="214"/>
      <c r="S12" s="3"/>
    </row>
    <row r="13" spans="1:19" ht="24.75" customHeight="1">
      <c r="A13" s="202" t="str">
        <f>Einteilung!$D$30</f>
        <v>RSV Halle I U13</v>
      </c>
      <c r="B13" s="203"/>
      <c r="C13" s="204"/>
      <c r="D13" s="208" t="str">
        <f>Einteilung!$D$31</f>
        <v>Stegmann   Lina</v>
      </c>
      <c r="E13" s="209"/>
      <c r="F13" s="210">
        <f>Einteilung!$F$31</f>
        <v>0</v>
      </c>
      <c r="G13" s="210"/>
      <c r="H13" s="210"/>
      <c r="I13" s="211">
        <f>Einteilung!$G$31</f>
        <v>0</v>
      </c>
      <c r="J13" s="211"/>
      <c r="K13" s="212" t="s">
        <v>1</v>
      </c>
      <c r="L13" s="212"/>
      <c r="M13" s="212"/>
      <c r="N13" s="212"/>
      <c r="O13" s="214"/>
      <c r="S13" s="3"/>
    </row>
    <row r="14" spans="1:19" ht="24.75" customHeight="1">
      <c r="A14" s="202"/>
      <c r="B14" s="203"/>
      <c r="C14" s="204"/>
      <c r="D14" s="208" t="str">
        <f>Einteilung!$D$32</f>
        <v>Weking   Haley</v>
      </c>
      <c r="E14" s="209"/>
      <c r="F14" s="210">
        <f>Einteilung!$F$32</f>
        <v>0</v>
      </c>
      <c r="G14" s="210"/>
      <c r="H14" s="210"/>
      <c r="I14" s="211">
        <f>Einteilung!$G$32</f>
        <v>0</v>
      </c>
      <c r="J14" s="211"/>
      <c r="K14" s="212"/>
      <c r="L14" s="212"/>
      <c r="M14" s="212"/>
      <c r="N14" s="212"/>
      <c r="O14" s="214"/>
      <c r="S14" s="3"/>
    </row>
    <row r="15" spans="1:19" ht="24.75" customHeight="1">
      <c r="A15" s="202" t="str">
        <f>Einteilung!$D$33</f>
        <v>RSV Frellstedt II U15</v>
      </c>
      <c r="B15" s="203"/>
      <c r="C15" s="204"/>
      <c r="D15" s="208" t="str">
        <f>Einteilung!$D$34</f>
        <v>Dießelhorst   Catharina</v>
      </c>
      <c r="E15" s="209"/>
      <c r="F15" s="208">
        <f>Einteilung!$F$34</f>
        <v>0</v>
      </c>
      <c r="G15" s="220"/>
      <c r="H15" s="209"/>
      <c r="I15" s="211">
        <f>Einteilung!$G$34</f>
        <v>0</v>
      </c>
      <c r="J15" s="211"/>
      <c r="K15" s="212" t="s">
        <v>1</v>
      </c>
      <c r="L15" s="212"/>
      <c r="M15" s="212"/>
      <c r="N15" s="212"/>
      <c r="O15" s="214"/>
      <c r="S15" s="3"/>
    </row>
    <row r="16" spans="1:19" ht="24.75" customHeight="1">
      <c r="A16" s="202"/>
      <c r="B16" s="203"/>
      <c r="C16" s="204"/>
      <c r="D16" s="208" t="str">
        <f>Einteilung!$D$35</f>
        <v>Haberling   Fiona</v>
      </c>
      <c r="E16" s="209"/>
      <c r="F16" s="208">
        <f>Einteilung!$F$35</f>
        <v>0</v>
      </c>
      <c r="G16" s="220"/>
      <c r="H16" s="209"/>
      <c r="I16" s="211">
        <f>Einteilung!$G$35</f>
        <v>0</v>
      </c>
      <c r="J16" s="211"/>
      <c r="K16" s="212"/>
      <c r="L16" s="212"/>
      <c r="M16" s="212"/>
      <c r="N16" s="212"/>
      <c r="O16" s="214"/>
      <c r="S16" s="3"/>
    </row>
    <row r="17" spans="1:19" ht="24.75" customHeight="1">
      <c r="A17" s="202">
        <f>Einteilung!$D$36</f>
      </c>
      <c r="B17" s="203"/>
      <c r="C17" s="204"/>
      <c r="D17" s="208">
        <f>Einteilung!$D$37</f>
      </c>
      <c r="E17" s="209"/>
      <c r="F17" s="210">
        <f>Einteilung!$F$37</f>
      </c>
      <c r="G17" s="210"/>
      <c r="H17" s="210"/>
      <c r="I17" s="211">
        <f>Einteilung!$G$37</f>
      </c>
      <c r="J17" s="211"/>
      <c r="K17" s="212" t="s">
        <v>1</v>
      </c>
      <c r="L17" s="212"/>
      <c r="M17" s="212"/>
      <c r="N17" s="212"/>
      <c r="O17" s="214"/>
      <c r="S17" s="3"/>
    </row>
    <row r="18" spans="1:19" ht="24.75" customHeight="1" thickBot="1">
      <c r="A18" s="205"/>
      <c r="B18" s="206"/>
      <c r="C18" s="207"/>
      <c r="D18" s="216">
        <f>Einteilung!$D$38</f>
      </c>
      <c r="E18" s="217"/>
      <c r="F18" s="218">
        <f>Einteilung!$F$38</f>
      </c>
      <c r="G18" s="218"/>
      <c r="H18" s="218"/>
      <c r="I18" s="219">
        <f>Einteilung!$G$38</f>
      </c>
      <c r="J18" s="219"/>
      <c r="K18" s="213"/>
      <c r="L18" s="213"/>
      <c r="M18" s="213"/>
      <c r="N18" s="213"/>
      <c r="O18" s="215"/>
      <c r="S18" s="3"/>
    </row>
    <row r="19" spans="1:15" s="4" customFormat="1" ht="34.5" customHeight="1">
      <c r="A19" s="198" t="s">
        <v>14</v>
      </c>
      <c r="B19" s="198"/>
      <c r="C19" s="198"/>
      <c r="D19" s="13" t="s">
        <v>15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</row>
    <row r="20" spans="1:15" s="4" customFormat="1" ht="24.75" customHeight="1">
      <c r="A20" s="200" t="s">
        <v>16</v>
      </c>
      <c r="B20" s="200"/>
      <c r="C20" s="200"/>
      <c r="D20" s="200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</row>
    <row r="21" spans="1:15" s="4" customFormat="1" ht="24.75" customHeight="1">
      <c r="A21" s="200" t="s">
        <v>17</v>
      </c>
      <c r="B21" s="200"/>
      <c r="C21" s="200"/>
      <c r="D21" s="200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1:15" s="4" customFormat="1" ht="19.5" customHeight="1" thickBot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s="4" customFormat="1" ht="30" customHeight="1">
      <c r="A23" s="194" t="s">
        <v>18</v>
      </c>
      <c r="B23" s="195"/>
      <c r="C23" s="195"/>
      <c r="D23" s="195"/>
      <c r="E23" s="7"/>
      <c r="F23" s="7"/>
      <c r="G23" s="7"/>
      <c r="H23" s="105" t="s">
        <v>65</v>
      </c>
      <c r="I23" s="196"/>
      <c r="J23" s="196"/>
      <c r="K23" s="196"/>
      <c r="L23" s="196"/>
      <c r="M23" s="196"/>
      <c r="N23" s="196"/>
      <c r="O23" s="197"/>
    </row>
    <row r="24" spans="1:15" s="4" customFormat="1" ht="24.75" customHeight="1">
      <c r="A24" s="125" t="s">
        <v>27</v>
      </c>
      <c r="B24" s="186" t="str">
        <f>$A$7</f>
        <v>RSV Frellstedt I U15</v>
      </c>
      <c r="C24" s="186"/>
      <c r="D24" s="123" t="s">
        <v>0</v>
      </c>
      <c r="E24" s="186" t="str">
        <f>$A$15</f>
        <v>RSV Frellstedt II U15</v>
      </c>
      <c r="F24" s="186"/>
      <c r="G24" s="126"/>
      <c r="H24" s="123" t="s">
        <v>1</v>
      </c>
      <c r="I24" s="129"/>
      <c r="J24" s="188"/>
      <c r="K24" s="188"/>
      <c r="L24" s="190"/>
      <c r="M24" s="190"/>
      <c r="N24" s="190"/>
      <c r="O24" s="191"/>
    </row>
    <row r="25" spans="1:15" s="4" customFormat="1" ht="24.75" customHeight="1">
      <c r="A25" s="125" t="s">
        <v>28</v>
      </c>
      <c r="B25" s="186" t="str">
        <f>$A$9</f>
        <v>RVS Obernfeld I U15</v>
      </c>
      <c r="C25" s="186"/>
      <c r="D25" s="123" t="s">
        <v>0</v>
      </c>
      <c r="E25" s="186" t="str">
        <f>$A$11</f>
        <v>RSV Frellstedt I U13</v>
      </c>
      <c r="F25" s="186"/>
      <c r="G25" s="126"/>
      <c r="H25" s="123" t="s">
        <v>1</v>
      </c>
      <c r="I25" s="129"/>
      <c r="J25" s="188"/>
      <c r="K25" s="188"/>
      <c r="L25" s="190"/>
      <c r="M25" s="190"/>
      <c r="N25" s="190"/>
      <c r="O25" s="191"/>
    </row>
    <row r="26" spans="1:15" s="4" customFormat="1" ht="24.75" customHeight="1">
      <c r="A26" s="125" t="s">
        <v>29</v>
      </c>
      <c r="B26" s="186" t="str">
        <f>$A$13</f>
        <v>RSV Halle I U13</v>
      </c>
      <c r="C26" s="186"/>
      <c r="D26" s="123" t="s">
        <v>0</v>
      </c>
      <c r="E26" s="186" t="str">
        <f>$A$15</f>
        <v>RSV Frellstedt II U15</v>
      </c>
      <c r="F26" s="186"/>
      <c r="G26" s="126"/>
      <c r="H26" s="123" t="s">
        <v>1</v>
      </c>
      <c r="I26" s="129"/>
      <c r="J26" s="188"/>
      <c r="K26" s="188"/>
      <c r="L26" s="190"/>
      <c r="M26" s="190"/>
      <c r="N26" s="190"/>
      <c r="O26" s="191"/>
    </row>
    <row r="27" spans="1:15" s="4" customFormat="1" ht="24.75" customHeight="1">
      <c r="A27" s="125" t="s">
        <v>30</v>
      </c>
      <c r="B27" s="186" t="str">
        <f>$A$7</f>
        <v>RSV Frellstedt I U15</v>
      </c>
      <c r="C27" s="186"/>
      <c r="D27" s="123" t="s">
        <v>0</v>
      </c>
      <c r="E27" s="186" t="str">
        <f>$A$11</f>
        <v>RSV Frellstedt I U13</v>
      </c>
      <c r="F27" s="186"/>
      <c r="G27" s="126"/>
      <c r="H27" s="123" t="s">
        <v>1</v>
      </c>
      <c r="I27" s="129"/>
      <c r="J27" s="188"/>
      <c r="K27" s="188"/>
      <c r="L27" s="190"/>
      <c r="M27" s="190"/>
      <c r="N27" s="190"/>
      <c r="O27" s="191"/>
    </row>
    <row r="28" spans="1:15" s="4" customFormat="1" ht="24.75" customHeight="1">
      <c r="A28" s="125" t="s">
        <v>31</v>
      </c>
      <c r="B28" s="186" t="str">
        <f>$A$9</f>
        <v>RVS Obernfeld I U15</v>
      </c>
      <c r="C28" s="186"/>
      <c r="D28" s="123" t="s">
        <v>0</v>
      </c>
      <c r="E28" s="186" t="str">
        <f>$A$13</f>
        <v>RSV Halle I U13</v>
      </c>
      <c r="F28" s="186"/>
      <c r="G28" s="126"/>
      <c r="H28" s="123" t="s">
        <v>1</v>
      </c>
      <c r="I28" s="129"/>
      <c r="J28" s="188"/>
      <c r="K28" s="188"/>
      <c r="L28" s="190"/>
      <c r="M28" s="190"/>
      <c r="N28" s="190"/>
      <c r="O28" s="191"/>
    </row>
    <row r="29" spans="1:15" s="4" customFormat="1" ht="24.75" customHeight="1">
      <c r="A29" s="125" t="s">
        <v>32</v>
      </c>
      <c r="B29" s="186" t="str">
        <f>$A$11</f>
        <v>RSV Frellstedt I U13</v>
      </c>
      <c r="C29" s="186"/>
      <c r="D29" s="123" t="s">
        <v>0</v>
      </c>
      <c r="E29" s="186" t="str">
        <f>$A$15</f>
        <v>RSV Frellstedt II U15</v>
      </c>
      <c r="F29" s="186"/>
      <c r="G29" s="126"/>
      <c r="H29" s="123" t="s">
        <v>1</v>
      </c>
      <c r="I29" s="129"/>
      <c r="J29" s="188"/>
      <c r="K29" s="188"/>
      <c r="L29" s="190"/>
      <c r="M29" s="190"/>
      <c r="N29" s="190"/>
      <c r="O29" s="191"/>
    </row>
    <row r="30" spans="1:15" s="4" customFormat="1" ht="24.75" customHeight="1">
      <c r="A30" s="125" t="s">
        <v>33</v>
      </c>
      <c r="B30" s="186" t="str">
        <f>$A$7</f>
        <v>RSV Frellstedt I U15</v>
      </c>
      <c r="C30" s="186"/>
      <c r="D30" s="123" t="s">
        <v>0</v>
      </c>
      <c r="E30" s="186" t="str">
        <f>$A$13</f>
        <v>RSV Halle I U13</v>
      </c>
      <c r="F30" s="186"/>
      <c r="G30" s="126"/>
      <c r="H30" s="123" t="s">
        <v>1</v>
      </c>
      <c r="I30" s="129"/>
      <c r="J30" s="188"/>
      <c r="K30" s="188"/>
      <c r="L30" s="190"/>
      <c r="M30" s="190"/>
      <c r="N30" s="190"/>
      <c r="O30" s="191"/>
    </row>
    <row r="31" spans="1:15" s="4" customFormat="1" ht="24.75" customHeight="1">
      <c r="A31" s="125" t="s">
        <v>34</v>
      </c>
      <c r="B31" s="186" t="str">
        <f>$A$9</f>
        <v>RVS Obernfeld I U15</v>
      </c>
      <c r="C31" s="186"/>
      <c r="D31" s="123" t="s">
        <v>0</v>
      </c>
      <c r="E31" s="186" t="str">
        <f>$A$15</f>
        <v>RSV Frellstedt II U15</v>
      </c>
      <c r="F31" s="186"/>
      <c r="G31" s="126"/>
      <c r="H31" s="123" t="s">
        <v>1</v>
      </c>
      <c r="I31" s="129"/>
      <c r="J31" s="188"/>
      <c r="K31" s="188"/>
      <c r="L31" s="190"/>
      <c r="M31" s="190"/>
      <c r="N31" s="190"/>
      <c r="O31" s="191"/>
    </row>
    <row r="32" spans="1:15" s="4" customFormat="1" ht="24.75" customHeight="1">
      <c r="A32" s="125" t="s">
        <v>35</v>
      </c>
      <c r="B32" s="186" t="str">
        <f>$A$11</f>
        <v>RSV Frellstedt I U13</v>
      </c>
      <c r="C32" s="186"/>
      <c r="D32" s="123" t="s">
        <v>0</v>
      </c>
      <c r="E32" s="186" t="str">
        <f>$A$13</f>
        <v>RSV Halle I U13</v>
      </c>
      <c r="F32" s="186"/>
      <c r="G32" s="126"/>
      <c r="H32" s="123" t="s">
        <v>1</v>
      </c>
      <c r="I32" s="129"/>
      <c r="J32" s="188"/>
      <c r="K32" s="188"/>
      <c r="L32" s="190"/>
      <c r="M32" s="190"/>
      <c r="N32" s="190"/>
      <c r="O32" s="191"/>
    </row>
    <row r="33" spans="1:15" s="4" customFormat="1" ht="24.75" customHeight="1">
      <c r="A33" s="125" t="s">
        <v>36</v>
      </c>
      <c r="B33" s="186" t="str">
        <f>$A$7</f>
        <v>RSV Frellstedt I U15</v>
      </c>
      <c r="C33" s="186"/>
      <c r="D33" s="123" t="s">
        <v>0</v>
      </c>
      <c r="E33" s="186" t="str">
        <f>$A$9</f>
        <v>RVS Obernfeld I U15</v>
      </c>
      <c r="F33" s="186"/>
      <c r="G33" s="126"/>
      <c r="H33" s="123" t="s">
        <v>1</v>
      </c>
      <c r="I33" s="129"/>
      <c r="J33" s="188"/>
      <c r="K33" s="188"/>
      <c r="L33" s="190"/>
      <c r="M33" s="190"/>
      <c r="N33" s="190"/>
      <c r="O33" s="191"/>
    </row>
    <row r="34" spans="1:15" s="4" customFormat="1" ht="24.75" customHeight="1">
      <c r="A34" s="125" t="s">
        <v>37</v>
      </c>
      <c r="B34" s="186"/>
      <c r="C34" s="186"/>
      <c r="D34" s="123" t="s">
        <v>0</v>
      </c>
      <c r="E34" s="186"/>
      <c r="F34" s="186"/>
      <c r="G34" s="126"/>
      <c r="H34" s="123" t="s">
        <v>1</v>
      </c>
      <c r="I34" s="126"/>
      <c r="J34" s="187"/>
      <c r="K34" s="187"/>
      <c r="L34" s="187"/>
      <c r="M34" s="187"/>
      <c r="N34" s="187"/>
      <c r="O34" s="192"/>
    </row>
    <row r="35" spans="1:15" s="4" customFormat="1" ht="24.75" customHeight="1">
      <c r="A35" s="125" t="s">
        <v>38</v>
      </c>
      <c r="B35" s="186"/>
      <c r="C35" s="186"/>
      <c r="D35" s="123" t="s">
        <v>0</v>
      </c>
      <c r="E35" s="186"/>
      <c r="F35" s="186"/>
      <c r="G35" s="126"/>
      <c r="H35" s="123" t="s">
        <v>1</v>
      </c>
      <c r="I35" s="129"/>
      <c r="J35" s="188"/>
      <c r="K35" s="188"/>
      <c r="L35" s="190"/>
      <c r="M35" s="190"/>
      <c r="N35" s="190"/>
      <c r="O35" s="191"/>
    </row>
    <row r="36" spans="1:15" s="4" customFormat="1" ht="24.75" customHeight="1">
      <c r="A36" s="125" t="s">
        <v>55</v>
      </c>
      <c r="B36" s="186"/>
      <c r="C36" s="186"/>
      <c r="D36" s="123" t="s">
        <v>0</v>
      </c>
      <c r="E36" s="186"/>
      <c r="F36" s="186"/>
      <c r="G36" s="126"/>
      <c r="H36" s="123" t="s">
        <v>1</v>
      </c>
      <c r="I36" s="129"/>
      <c r="J36" s="189"/>
      <c r="K36" s="189"/>
      <c r="L36" s="190"/>
      <c r="M36" s="190"/>
      <c r="N36" s="190"/>
      <c r="O36" s="191"/>
    </row>
    <row r="37" spans="1:15" s="4" customFormat="1" ht="24.75" customHeight="1">
      <c r="A37" s="125" t="s">
        <v>56</v>
      </c>
      <c r="B37" s="186"/>
      <c r="C37" s="186"/>
      <c r="D37" s="123" t="s">
        <v>0</v>
      </c>
      <c r="E37" s="186"/>
      <c r="F37" s="186"/>
      <c r="G37" s="126"/>
      <c r="H37" s="123" t="s">
        <v>1</v>
      </c>
      <c r="I37" s="129"/>
      <c r="J37" s="188"/>
      <c r="K37" s="188"/>
      <c r="L37" s="190"/>
      <c r="M37" s="190"/>
      <c r="N37" s="190"/>
      <c r="O37" s="191"/>
    </row>
    <row r="38" spans="1:15" s="12" customFormat="1" ht="24.75" customHeight="1" thickBot="1">
      <c r="A38" s="127" t="s">
        <v>57</v>
      </c>
      <c r="B38" s="184"/>
      <c r="C38" s="184"/>
      <c r="D38" s="124" t="s">
        <v>0</v>
      </c>
      <c r="E38" s="184"/>
      <c r="F38" s="184"/>
      <c r="G38" s="128"/>
      <c r="H38" s="124" t="s">
        <v>1</v>
      </c>
      <c r="I38" s="130"/>
      <c r="J38" s="185"/>
      <c r="K38" s="185"/>
      <c r="L38" s="182"/>
      <c r="M38" s="182"/>
      <c r="N38" s="182"/>
      <c r="O38" s="183"/>
    </row>
    <row r="39" spans="1:15" s="12" customFormat="1" ht="24.75" customHeight="1">
      <c r="A39" s="180" t="s">
        <v>61</v>
      </c>
      <c r="B39" s="180"/>
      <c r="C39" s="180"/>
      <c r="D39" s="75"/>
      <c r="E39" s="116"/>
      <c r="F39" s="75"/>
      <c r="G39" s="75"/>
      <c r="H39" s="75"/>
      <c r="I39" s="75" t="s">
        <v>63</v>
      </c>
      <c r="J39" s="75"/>
      <c r="K39" s="75"/>
      <c r="L39" s="75"/>
      <c r="M39" s="75"/>
      <c r="N39" s="75"/>
      <c r="O39" s="75"/>
    </row>
    <row r="40" spans="1:15" s="5" customFormat="1" ht="34.5" customHeight="1">
      <c r="A40" s="180" t="s">
        <v>62</v>
      </c>
      <c r="B40" s="180"/>
      <c r="C40" s="180"/>
      <c r="D40" s="76"/>
      <c r="E40" s="117"/>
      <c r="F40" s="76"/>
      <c r="G40" s="76"/>
      <c r="H40" s="76"/>
      <c r="I40" s="76" t="s">
        <v>68</v>
      </c>
      <c r="J40" s="76"/>
      <c r="K40" s="76"/>
      <c r="L40" s="76"/>
      <c r="M40" s="76"/>
      <c r="N40" s="76"/>
      <c r="O40" s="76"/>
    </row>
    <row r="41" spans="1:15" s="5" customFormat="1" ht="34.5" customHeight="1">
      <c r="A41" s="148" t="s">
        <v>62</v>
      </c>
      <c r="B41" s="148"/>
      <c r="C41" s="148"/>
      <c r="D41" s="76"/>
      <c r="E41" s="117"/>
      <c r="F41" s="76"/>
      <c r="G41" s="76"/>
      <c r="H41" s="76"/>
      <c r="I41" s="76" t="s">
        <v>75</v>
      </c>
      <c r="J41" s="76"/>
      <c r="K41" s="76"/>
      <c r="L41" s="76"/>
      <c r="M41" s="76"/>
      <c r="N41" s="76"/>
      <c r="O41" s="76"/>
    </row>
    <row r="42" spans="1:15" s="5" customFormat="1" ht="34.5" customHeight="1">
      <c r="A42" s="180"/>
      <c r="B42" s="180"/>
      <c r="C42" s="180"/>
      <c r="D42" s="76"/>
      <c r="E42" s="117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5" s="5" customFormat="1" ht="24.75" customHeight="1">
      <c r="A43" s="180" t="s">
        <v>19</v>
      </c>
      <c r="B43" s="180"/>
      <c r="C43" s="180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5" s="5" customFormat="1" ht="34.5" customHeight="1">
      <c r="A44" s="180"/>
      <c r="B44" s="180"/>
      <c r="C44" s="180"/>
      <c r="D44" s="181" t="s">
        <v>11</v>
      </c>
      <c r="E44" s="181"/>
      <c r="F44" s="181"/>
      <c r="G44" s="181"/>
      <c r="H44" s="181"/>
      <c r="I44" s="181" t="s">
        <v>10</v>
      </c>
      <c r="J44" s="181"/>
      <c r="K44" s="181"/>
      <c r="L44" s="181" t="s">
        <v>20</v>
      </c>
      <c r="M44" s="181"/>
      <c r="N44" s="181"/>
      <c r="O44" s="181"/>
    </row>
    <row r="45" spans="1:15" s="4" customFormat="1" ht="24.75" customHeight="1">
      <c r="A45" s="180" t="s">
        <v>21</v>
      </c>
      <c r="B45" s="180"/>
      <c r="C45" s="180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53" spans="1:19" ht="49.5" customHeight="1">
      <c r="A53" s="225" t="s">
        <v>64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30" t="s">
        <v>9</v>
      </c>
      <c r="M53" s="230"/>
      <c r="N53" s="230"/>
      <c r="O53" s="230"/>
      <c r="S53" s="3"/>
    </row>
    <row r="54" spans="1:15" s="8" customFormat="1" ht="39.75" customHeight="1">
      <c r="A54" s="180" t="s">
        <v>71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</row>
    <row r="55" spans="1:15" s="2" customFormat="1" ht="39.75" customHeight="1">
      <c r="A55" s="223" t="s">
        <v>22</v>
      </c>
      <c r="B55" s="223"/>
      <c r="C55" s="224" t="str">
        <f>Einteilung!$E$45</f>
        <v>Obernfeld</v>
      </c>
      <c r="D55" s="224"/>
      <c r="E55" s="224"/>
      <c r="F55" s="224"/>
      <c r="G55" s="224"/>
      <c r="H55" s="223" t="s">
        <v>24</v>
      </c>
      <c r="I55" s="223"/>
      <c r="J55" s="223"/>
      <c r="K55" s="224" t="str">
        <f>Einteilung!$H$18</f>
        <v>Radpolo U13 + U15 "Liga"</v>
      </c>
      <c r="L55" s="224"/>
      <c r="M55" s="224"/>
      <c r="N55" s="224"/>
      <c r="O55" s="224"/>
    </row>
    <row r="56" spans="1:15" s="10" customFormat="1" ht="39.75" customHeight="1" thickBot="1">
      <c r="A56" s="231" t="s">
        <v>23</v>
      </c>
      <c r="B56" s="231"/>
      <c r="C56" s="227" t="str">
        <f>Einteilung!$G$45</f>
        <v>Schulturnhalle, Kirchgasse</v>
      </c>
      <c r="D56" s="227"/>
      <c r="E56" s="227"/>
      <c r="F56" s="227"/>
      <c r="G56" s="227"/>
      <c r="H56" s="11" t="s">
        <v>25</v>
      </c>
      <c r="I56" s="11"/>
      <c r="J56" s="226">
        <f>Einteilung!$C$45</f>
        <v>45319</v>
      </c>
      <c r="K56" s="227"/>
      <c r="L56" s="9" t="s">
        <v>26</v>
      </c>
      <c r="M56" s="9"/>
      <c r="N56" s="228">
        <f>Einteilung!$D$45</f>
        <v>0.4166666666666667</v>
      </c>
      <c r="O56" s="227"/>
    </row>
    <row r="57" spans="1:15" s="14" customFormat="1" ht="24.75" customHeight="1">
      <c r="A57" s="232" t="s">
        <v>10</v>
      </c>
      <c r="B57" s="233"/>
      <c r="C57" s="234"/>
      <c r="D57" s="235" t="s">
        <v>11</v>
      </c>
      <c r="E57" s="234"/>
      <c r="F57" s="221" t="s">
        <v>12</v>
      </c>
      <c r="G57" s="229"/>
      <c r="H57" s="229"/>
      <c r="I57" s="221" t="s">
        <v>13</v>
      </c>
      <c r="J57" s="229"/>
      <c r="K57" s="221" t="s">
        <v>3</v>
      </c>
      <c r="L57" s="221"/>
      <c r="M57" s="221" t="s">
        <v>5</v>
      </c>
      <c r="N57" s="221"/>
      <c r="O57" s="222"/>
    </row>
    <row r="58" spans="1:19" ht="24.75" customHeight="1">
      <c r="A58" s="202" t="str">
        <f>Einteilung!$D$20</f>
        <v>RSV Frellstedt I U15</v>
      </c>
      <c r="B58" s="203"/>
      <c r="C58" s="204"/>
      <c r="D58" s="208" t="str">
        <f>Einteilung!$D$21</f>
        <v>Pissarczyk   Lene</v>
      </c>
      <c r="E58" s="209"/>
      <c r="F58" s="210">
        <f>Einteilung!$F$21</f>
        <v>0</v>
      </c>
      <c r="G58" s="210"/>
      <c r="H58" s="210"/>
      <c r="I58" s="211">
        <f>Einteilung!$G$21</f>
        <v>0</v>
      </c>
      <c r="J58" s="211"/>
      <c r="K58" s="211" t="s">
        <v>1</v>
      </c>
      <c r="L58" s="211"/>
      <c r="M58" s="212"/>
      <c r="N58" s="212"/>
      <c r="O58" s="214"/>
      <c r="S58" s="3"/>
    </row>
    <row r="59" spans="1:19" ht="24.75" customHeight="1">
      <c r="A59" s="202"/>
      <c r="B59" s="203"/>
      <c r="C59" s="204"/>
      <c r="D59" s="208" t="str">
        <f>Einteilung!$D$22</f>
        <v>Volkmann   Johanna</v>
      </c>
      <c r="E59" s="209"/>
      <c r="F59" s="210">
        <f>Einteilung!$F$22</f>
        <v>0</v>
      </c>
      <c r="G59" s="210"/>
      <c r="H59" s="210"/>
      <c r="I59" s="211">
        <f>Einteilung!$G$22</f>
        <v>0</v>
      </c>
      <c r="J59" s="211"/>
      <c r="K59" s="211"/>
      <c r="L59" s="211"/>
      <c r="M59" s="212"/>
      <c r="N59" s="212"/>
      <c r="O59" s="214"/>
      <c r="S59" s="3"/>
    </row>
    <row r="60" spans="1:19" ht="24.75" customHeight="1">
      <c r="A60" s="202" t="str">
        <f>Einteilung!$D$23</f>
        <v>RVS Obernfeld I U15</v>
      </c>
      <c r="B60" s="203"/>
      <c r="C60" s="204"/>
      <c r="D60" s="208" t="str">
        <f>Einteilung!$D$24</f>
        <v>Döring   Anna</v>
      </c>
      <c r="E60" s="209"/>
      <c r="F60" s="210">
        <f>Einteilung!$F$24</f>
        <v>0</v>
      </c>
      <c r="G60" s="210"/>
      <c r="H60" s="210"/>
      <c r="I60" s="211">
        <f>Einteilung!$G$24</f>
        <v>0</v>
      </c>
      <c r="J60" s="211"/>
      <c r="K60" s="212" t="s">
        <v>1</v>
      </c>
      <c r="L60" s="212"/>
      <c r="M60" s="212"/>
      <c r="N60" s="212"/>
      <c r="O60" s="214"/>
      <c r="S60" s="3"/>
    </row>
    <row r="61" spans="1:19" ht="24.75" customHeight="1">
      <c r="A61" s="202"/>
      <c r="B61" s="203"/>
      <c r="C61" s="204"/>
      <c r="D61" s="208" t="str">
        <f>Einteilung!$D$25</f>
        <v>Dreimann   Sophie</v>
      </c>
      <c r="E61" s="209"/>
      <c r="F61" s="210">
        <f>Einteilung!$F$25</f>
        <v>0</v>
      </c>
      <c r="G61" s="210"/>
      <c r="H61" s="210"/>
      <c r="I61" s="211">
        <f>Einteilung!$G$25</f>
        <v>0</v>
      </c>
      <c r="J61" s="211"/>
      <c r="K61" s="212"/>
      <c r="L61" s="212"/>
      <c r="M61" s="212"/>
      <c r="N61" s="212"/>
      <c r="O61" s="214"/>
      <c r="S61" s="3"/>
    </row>
    <row r="62" spans="1:19" ht="24.75" customHeight="1">
      <c r="A62" s="202" t="str">
        <f>Einteilung!$D$26</f>
        <v>RSV Frellstedt I U13</v>
      </c>
      <c r="B62" s="203"/>
      <c r="C62" s="204"/>
      <c r="D62" s="208" t="str">
        <f>Einteilung!$D$27</f>
        <v>Knigge   Luisa</v>
      </c>
      <c r="E62" s="209"/>
      <c r="F62" s="210">
        <f>Einteilung!$F$27</f>
        <v>0</v>
      </c>
      <c r="G62" s="210"/>
      <c r="H62" s="210"/>
      <c r="I62" s="211">
        <f>Einteilung!$G$27</f>
        <v>0</v>
      </c>
      <c r="J62" s="211"/>
      <c r="K62" s="212" t="s">
        <v>1</v>
      </c>
      <c r="L62" s="212"/>
      <c r="M62" s="212"/>
      <c r="N62" s="212"/>
      <c r="O62" s="214"/>
      <c r="S62" s="3"/>
    </row>
    <row r="63" spans="1:19" ht="24.75" customHeight="1">
      <c r="A63" s="202"/>
      <c r="B63" s="203"/>
      <c r="C63" s="204"/>
      <c r="D63" s="208" t="str">
        <f>Einteilung!$D$28</f>
        <v>Hanssen   Rieke</v>
      </c>
      <c r="E63" s="209"/>
      <c r="F63" s="210">
        <f>Einteilung!$F$28</f>
        <v>0</v>
      </c>
      <c r="G63" s="210"/>
      <c r="H63" s="210"/>
      <c r="I63" s="211">
        <f>Einteilung!$G$28</f>
        <v>0</v>
      </c>
      <c r="J63" s="211"/>
      <c r="K63" s="212"/>
      <c r="L63" s="212"/>
      <c r="M63" s="212"/>
      <c r="N63" s="212"/>
      <c r="O63" s="214"/>
      <c r="S63" s="3"/>
    </row>
    <row r="64" spans="1:19" ht="24.75" customHeight="1">
      <c r="A64" s="202" t="str">
        <f>Einteilung!$D$30</f>
        <v>RSV Halle I U13</v>
      </c>
      <c r="B64" s="203"/>
      <c r="C64" s="204"/>
      <c r="D64" s="208" t="str">
        <f>Einteilung!$D$31</f>
        <v>Stegmann   Lina</v>
      </c>
      <c r="E64" s="209"/>
      <c r="F64" s="210">
        <f>Einteilung!$F$31</f>
        <v>0</v>
      </c>
      <c r="G64" s="210"/>
      <c r="H64" s="210"/>
      <c r="I64" s="211">
        <f>Einteilung!$G$31</f>
        <v>0</v>
      </c>
      <c r="J64" s="211"/>
      <c r="K64" s="212" t="s">
        <v>1</v>
      </c>
      <c r="L64" s="212"/>
      <c r="M64" s="212"/>
      <c r="N64" s="212"/>
      <c r="O64" s="214"/>
      <c r="S64" s="3"/>
    </row>
    <row r="65" spans="1:19" ht="24.75" customHeight="1">
      <c r="A65" s="202"/>
      <c r="B65" s="203"/>
      <c r="C65" s="204"/>
      <c r="D65" s="208" t="str">
        <f>Einteilung!$D$32</f>
        <v>Weking   Haley</v>
      </c>
      <c r="E65" s="209"/>
      <c r="F65" s="210">
        <f>Einteilung!$F$32</f>
        <v>0</v>
      </c>
      <c r="G65" s="210"/>
      <c r="H65" s="210"/>
      <c r="I65" s="211">
        <f>Einteilung!$G$32</f>
        <v>0</v>
      </c>
      <c r="J65" s="211"/>
      <c r="K65" s="212"/>
      <c r="L65" s="212"/>
      <c r="M65" s="212"/>
      <c r="N65" s="212"/>
      <c r="O65" s="214"/>
      <c r="S65" s="3"/>
    </row>
    <row r="66" spans="1:19" ht="24.75" customHeight="1">
      <c r="A66" s="202" t="str">
        <f>Einteilung!$D$33</f>
        <v>RSV Frellstedt II U15</v>
      </c>
      <c r="B66" s="203"/>
      <c r="C66" s="204"/>
      <c r="D66" s="208" t="str">
        <f>Einteilung!$D$34</f>
        <v>Dießelhorst   Catharina</v>
      </c>
      <c r="E66" s="209"/>
      <c r="F66" s="208">
        <f>Einteilung!$F$34</f>
        <v>0</v>
      </c>
      <c r="G66" s="220"/>
      <c r="H66" s="209"/>
      <c r="I66" s="211">
        <f>Einteilung!$G$34</f>
        <v>0</v>
      </c>
      <c r="J66" s="211"/>
      <c r="K66" s="212" t="s">
        <v>1</v>
      </c>
      <c r="L66" s="212"/>
      <c r="M66" s="212"/>
      <c r="N66" s="212"/>
      <c r="O66" s="214"/>
      <c r="S66" s="3"/>
    </row>
    <row r="67" spans="1:19" ht="24.75" customHeight="1">
      <c r="A67" s="202"/>
      <c r="B67" s="203"/>
      <c r="C67" s="204"/>
      <c r="D67" s="208" t="str">
        <f>Einteilung!$D$35</f>
        <v>Haberling   Fiona</v>
      </c>
      <c r="E67" s="209"/>
      <c r="F67" s="208">
        <f>Einteilung!$F$35</f>
        <v>0</v>
      </c>
      <c r="G67" s="220"/>
      <c r="H67" s="209"/>
      <c r="I67" s="211">
        <f>Einteilung!$G$35</f>
        <v>0</v>
      </c>
      <c r="J67" s="211"/>
      <c r="K67" s="212"/>
      <c r="L67" s="212"/>
      <c r="M67" s="212"/>
      <c r="N67" s="212"/>
      <c r="O67" s="214"/>
      <c r="S67" s="3"/>
    </row>
    <row r="68" spans="1:19" ht="24.75" customHeight="1">
      <c r="A68" s="202">
        <f>Einteilung!$D$36</f>
      </c>
      <c r="B68" s="203"/>
      <c r="C68" s="204"/>
      <c r="D68" s="208">
        <f>Einteilung!$D$37</f>
      </c>
      <c r="E68" s="209"/>
      <c r="F68" s="210">
        <f>Einteilung!$F$37</f>
      </c>
      <c r="G68" s="210"/>
      <c r="H68" s="210"/>
      <c r="I68" s="211">
        <f>Einteilung!$G$37</f>
      </c>
      <c r="J68" s="211"/>
      <c r="K68" s="212" t="s">
        <v>1</v>
      </c>
      <c r="L68" s="212"/>
      <c r="M68" s="212"/>
      <c r="N68" s="212"/>
      <c r="O68" s="214"/>
      <c r="S68" s="3"/>
    </row>
    <row r="69" spans="1:19" ht="24.75" customHeight="1" thickBot="1">
      <c r="A69" s="205"/>
      <c r="B69" s="206"/>
      <c r="C69" s="207"/>
      <c r="D69" s="216">
        <f>Einteilung!$D$38</f>
      </c>
      <c r="E69" s="217"/>
      <c r="F69" s="218">
        <f>Einteilung!$F$38</f>
      </c>
      <c r="G69" s="218"/>
      <c r="H69" s="218"/>
      <c r="I69" s="219">
        <f>Einteilung!$G$38</f>
      </c>
      <c r="J69" s="219"/>
      <c r="K69" s="213"/>
      <c r="L69" s="213"/>
      <c r="M69" s="213"/>
      <c r="N69" s="213"/>
      <c r="O69" s="215"/>
      <c r="S69" s="3"/>
    </row>
    <row r="70" spans="1:15" s="4" customFormat="1" ht="34.5" customHeight="1">
      <c r="A70" s="198" t="s">
        <v>14</v>
      </c>
      <c r="B70" s="198"/>
      <c r="C70" s="198"/>
      <c r="D70" s="13" t="s">
        <v>15</v>
      </c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</row>
    <row r="71" spans="1:15" s="4" customFormat="1" ht="24.75" customHeight="1">
      <c r="A71" s="200" t="s">
        <v>16</v>
      </c>
      <c r="B71" s="200"/>
      <c r="C71" s="200"/>
      <c r="D71" s="200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1:15" s="4" customFormat="1" ht="24.75" customHeight="1">
      <c r="A72" s="200" t="s">
        <v>17</v>
      </c>
      <c r="B72" s="200"/>
      <c r="C72" s="200"/>
      <c r="D72" s="200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</row>
    <row r="73" spans="1:15" s="4" customFormat="1" ht="19.5" customHeight="1" thickBot="1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</row>
    <row r="74" spans="1:15" s="4" customFormat="1" ht="30" customHeight="1">
      <c r="A74" s="194" t="s">
        <v>18</v>
      </c>
      <c r="B74" s="195"/>
      <c r="C74" s="195"/>
      <c r="D74" s="195"/>
      <c r="E74" s="7"/>
      <c r="F74" s="7"/>
      <c r="G74" s="7"/>
      <c r="H74" s="105" t="s">
        <v>65</v>
      </c>
      <c r="I74" s="196"/>
      <c r="J74" s="196"/>
      <c r="K74" s="196"/>
      <c r="L74" s="196"/>
      <c r="M74" s="196"/>
      <c r="N74" s="196"/>
      <c r="O74" s="197"/>
    </row>
    <row r="75" spans="1:15" s="4" customFormat="1" ht="24.75" customHeight="1">
      <c r="A75" s="125" t="s">
        <v>27</v>
      </c>
      <c r="B75" s="186" t="str">
        <f>$A$7</f>
        <v>RSV Frellstedt I U15</v>
      </c>
      <c r="C75" s="186"/>
      <c r="D75" s="123" t="s">
        <v>0</v>
      </c>
      <c r="E75" s="186" t="str">
        <f>$A$15</f>
        <v>RSV Frellstedt II U15</v>
      </c>
      <c r="F75" s="186"/>
      <c r="G75" s="126"/>
      <c r="H75" s="123" t="s">
        <v>1</v>
      </c>
      <c r="I75" s="129"/>
      <c r="J75" s="188"/>
      <c r="K75" s="188"/>
      <c r="L75" s="190"/>
      <c r="M75" s="190"/>
      <c r="N75" s="190"/>
      <c r="O75" s="191"/>
    </row>
    <row r="76" spans="1:15" s="4" customFormat="1" ht="24.75" customHeight="1">
      <c r="A76" s="125" t="s">
        <v>28</v>
      </c>
      <c r="B76" s="186" t="str">
        <f>$A$9</f>
        <v>RVS Obernfeld I U15</v>
      </c>
      <c r="C76" s="186"/>
      <c r="D76" s="123" t="s">
        <v>0</v>
      </c>
      <c r="E76" s="186" t="str">
        <f>$A$11</f>
        <v>RSV Frellstedt I U13</v>
      </c>
      <c r="F76" s="186"/>
      <c r="G76" s="126"/>
      <c r="H76" s="123" t="s">
        <v>1</v>
      </c>
      <c r="I76" s="129"/>
      <c r="J76" s="188"/>
      <c r="K76" s="188"/>
      <c r="L76" s="190"/>
      <c r="M76" s="190"/>
      <c r="N76" s="190"/>
      <c r="O76" s="191"/>
    </row>
    <row r="77" spans="1:15" s="4" customFormat="1" ht="24.75" customHeight="1">
      <c r="A77" s="125" t="s">
        <v>29</v>
      </c>
      <c r="B77" s="186" t="str">
        <f>$A$13</f>
        <v>RSV Halle I U13</v>
      </c>
      <c r="C77" s="186"/>
      <c r="D77" s="123" t="s">
        <v>0</v>
      </c>
      <c r="E77" s="186" t="str">
        <f>$A$15</f>
        <v>RSV Frellstedt II U15</v>
      </c>
      <c r="F77" s="186"/>
      <c r="G77" s="126"/>
      <c r="H77" s="123" t="s">
        <v>1</v>
      </c>
      <c r="I77" s="129"/>
      <c r="J77" s="188"/>
      <c r="K77" s="188"/>
      <c r="L77" s="190"/>
      <c r="M77" s="190"/>
      <c r="N77" s="190"/>
      <c r="O77" s="191"/>
    </row>
    <row r="78" spans="1:15" s="4" customFormat="1" ht="24.75" customHeight="1">
      <c r="A78" s="125" t="s">
        <v>30</v>
      </c>
      <c r="B78" s="186" t="str">
        <f>$A$7</f>
        <v>RSV Frellstedt I U15</v>
      </c>
      <c r="C78" s="186"/>
      <c r="D78" s="123" t="s">
        <v>0</v>
      </c>
      <c r="E78" s="186" t="str">
        <f>$A$11</f>
        <v>RSV Frellstedt I U13</v>
      </c>
      <c r="F78" s="186"/>
      <c r="G78" s="126"/>
      <c r="H78" s="123" t="s">
        <v>1</v>
      </c>
      <c r="I78" s="129"/>
      <c r="J78" s="188"/>
      <c r="K78" s="188"/>
      <c r="L78" s="190"/>
      <c r="M78" s="190"/>
      <c r="N78" s="190"/>
      <c r="O78" s="191"/>
    </row>
    <row r="79" spans="1:15" s="4" customFormat="1" ht="24.75" customHeight="1">
      <c r="A79" s="125" t="s">
        <v>31</v>
      </c>
      <c r="B79" s="186" t="str">
        <f>$A$9</f>
        <v>RVS Obernfeld I U15</v>
      </c>
      <c r="C79" s="186"/>
      <c r="D79" s="123" t="s">
        <v>0</v>
      </c>
      <c r="E79" s="186" t="str">
        <f>$A$13</f>
        <v>RSV Halle I U13</v>
      </c>
      <c r="F79" s="186"/>
      <c r="G79" s="126"/>
      <c r="H79" s="123" t="s">
        <v>1</v>
      </c>
      <c r="I79" s="129"/>
      <c r="J79" s="188"/>
      <c r="K79" s="188"/>
      <c r="L79" s="190"/>
      <c r="M79" s="190"/>
      <c r="N79" s="190"/>
      <c r="O79" s="191"/>
    </row>
    <row r="80" spans="1:15" s="4" customFormat="1" ht="24.75" customHeight="1">
      <c r="A80" s="125" t="s">
        <v>32</v>
      </c>
      <c r="B80" s="186" t="str">
        <f>$A$11</f>
        <v>RSV Frellstedt I U13</v>
      </c>
      <c r="C80" s="186"/>
      <c r="D80" s="123" t="s">
        <v>0</v>
      </c>
      <c r="E80" s="186" t="str">
        <f>$A$15</f>
        <v>RSV Frellstedt II U15</v>
      </c>
      <c r="F80" s="186"/>
      <c r="G80" s="126"/>
      <c r="H80" s="123" t="s">
        <v>1</v>
      </c>
      <c r="I80" s="129"/>
      <c r="J80" s="188"/>
      <c r="K80" s="188"/>
      <c r="L80" s="190"/>
      <c r="M80" s="190"/>
      <c r="N80" s="190"/>
      <c r="O80" s="191"/>
    </row>
    <row r="81" spans="1:15" s="4" customFormat="1" ht="24.75" customHeight="1">
      <c r="A81" s="125" t="s">
        <v>33</v>
      </c>
      <c r="B81" s="186" t="str">
        <f>$A$7</f>
        <v>RSV Frellstedt I U15</v>
      </c>
      <c r="C81" s="186"/>
      <c r="D81" s="123" t="s">
        <v>0</v>
      </c>
      <c r="E81" s="186" t="str">
        <f>$A$13</f>
        <v>RSV Halle I U13</v>
      </c>
      <c r="F81" s="186"/>
      <c r="G81" s="126"/>
      <c r="H81" s="123" t="s">
        <v>1</v>
      </c>
      <c r="I81" s="129"/>
      <c r="J81" s="188"/>
      <c r="K81" s="188"/>
      <c r="L81" s="190"/>
      <c r="M81" s="190"/>
      <c r="N81" s="190"/>
      <c r="O81" s="191"/>
    </row>
    <row r="82" spans="1:15" s="4" customFormat="1" ht="24.75" customHeight="1">
      <c r="A82" s="125" t="s">
        <v>34</v>
      </c>
      <c r="B82" s="186" t="str">
        <f>$A$9</f>
        <v>RVS Obernfeld I U15</v>
      </c>
      <c r="C82" s="186"/>
      <c r="D82" s="123" t="s">
        <v>0</v>
      </c>
      <c r="E82" s="186" t="str">
        <f>$A$15</f>
        <v>RSV Frellstedt II U15</v>
      </c>
      <c r="F82" s="186"/>
      <c r="G82" s="126"/>
      <c r="H82" s="123" t="s">
        <v>1</v>
      </c>
      <c r="I82" s="129"/>
      <c r="J82" s="188"/>
      <c r="K82" s="188"/>
      <c r="L82" s="190"/>
      <c r="M82" s="190"/>
      <c r="N82" s="190"/>
      <c r="O82" s="191"/>
    </row>
    <row r="83" spans="1:15" s="4" customFormat="1" ht="24.75" customHeight="1">
      <c r="A83" s="125" t="s">
        <v>35</v>
      </c>
      <c r="B83" s="186" t="str">
        <f>$A$11</f>
        <v>RSV Frellstedt I U13</v>
      </c>
      <c r="C83" s="186"/>
      <c r="D83" s="123" t="s">
        <v>0</v>
      </c>
      <c r="E83" s="186" t="str">
        <f>$A$13</f>
        <v>RSV Halle I U13</v>
      </c>
      <c r="F83" s="186"/>
      <c r="G83" s="126"/>
      <c r="H83" s="123" t="s">
        <v>1</v>
      </c>
      <c r="I83" s="129"/>
      <c r="J83" s="188"/>
      <c r="K83" s="188"/>
      <c r="L83" s="190"/>
      <c r="M83" s="190"/>
      <c r="N83" s="190"/>
      <c r="O83" s="191"/>
    </row>
    <row r="84" spans="1:15" s="4" customFormat="1" ht="24.75" customHeight="1">
      <c r="A84" s="125" t="s">
        <v>36</v>
      </c>
      <c r="B84" s="186" t="str">
        <f>$A$7</f>
        <v>RSV Frellstedt I U15</v>
      </c>
      <c r="C84" s="186"/>
      <c r="D84" s="123" t="s">
        <v>0</v>
      </c>
      <c r="E84" s="186" t="str">
        <f>$A$9</f>
        <v>RVS Obernfeld I U15</v>
      </c>
      <c r="F84" s="186"/>
      <c r="G84" s="126"/>
      <c r="H84" s="123" t="s">
        <v>1</v>
      </c>
      <c r="I84" s="129"/>
      <c r="J84" s="188"/>
      <c r="K84" s="188"/>
      <c r="L84" s="190"/>
      <c r="M84" s="190"/>
      <c r="N84" s="190"/>
      <c r="O84" s="191"/>
    </row>
    <row r="85" spans="1:15" s="4" customFormat="1" ht="24.75" customHeight="1">
      <c r="A85" s="125" t="s">
        <v>37</v>
      </c>
      <c r="B85" s="186"/>
      <c r="C85" s="186"/>
      <c r="D85" s="123" t="s">
        <v>0</v>
      </c>
      <c r="E85" s="186"/>
      <c r="F85" s="186"/>
      <c r="G85" s="126"/>
      <c r="H85" s="123" t="s">
        <v>1</v>
      </c>
      <c r="I85" s="126"/>
      <c r="J85" s="187"/>
      <c r="K85" s="187"/>
      <c r="L85" s="187"/>
      <c r="M85" s="187"/>
      <c r="N85" s="187"/>
      <c r="O85" s="192"/>
    </row>
    <row r="86" spans="1:15" s="4" customFormat="1" ht="24.75" customHeight="1">
      <c r="A86" s="125" t="s">
        <v>38</v>
      </c>
      <c r="B86" s="186"/>
      <c r="C86" s="186"/>
      <c r="D86" s="123" t="s">
        <v>0</v>
      </c>
      <c r="E86" s="186"/>
      <c r="F86" s="186"/>
      <c r="G86" s="126"/>
      <c r="H86" s="123" t="s">
        <v>1</v>
      </c>
      <c r="I86" s="129"/>
      <c r="J86" s="188"/>
      <c r="K86" s="188"/>
      <c r="L86" s="190"/>
      <c r="M86" s="190"/>
      <c r="N86" s="190"/>
      <c r="O86" s="191"/>
    </row>
    <row r="87" spans="1:15" s="4" customFormat="1" ht="24.75" customHeight="1">
      <c r="A87" s="125" t="s">
        <v>55</v>
      </c>
      <c r="B87" s="186"/>
      <c r="C87" s="186"/>
      <c r="D87" s="123" t="s">
        <v>0</v>
      </c>
      <c r="E87" s="186"/>
      <c r="F87" s="186"/>
      <c r="G87" s="126"/>
      <c r="H87" s="123" t="s">
        <v>1</v>
      </c>
      <c r="I87" s="129"/>
      <c r="J87" s="189"/>
      <c r="K87" s="189"/>
      <c r="L87" s="190"/>
      <c r="M87" s="190"/>
      <c r="N87" s="190"/>
      <c r="O87" s="191"/>
    </row>
    <row r="88" spans="1:15" s="4" customFormat="1" ht="24.75" customHeight="1">
      <c r="A88" s="125" t="s">
        <v>56</v>
      </c>
      <c r="B88" s="186"/>
      <c r="C88" s="186"/>
      <c r="D88" s="123" t="s">
        <v>0</v>
      </c>
      <c r="E88" s="186"/>
      <c r="F88" s="186"/>
      <c r="G88" s="126"/>
      <c r="H88" s="123" t="s">
        <v>1</v>
      </c>
      <c r="I88" s="129"/>
      <c r="J88" s="188"/>
      <c r="K88" s="188"/>
      <c r="L88" s="190"/>
      <c r="M88" s="190"/>
      <c r="N88" s="190"/>
      <c r="O88" s="191"/>
    </row>
    <row r="89" spans="1:15" s="12" customFormat="1" ht="24.75" customHeight="1" thickBot="1">
      <c r="A89" s="127" t="s">
        <v>57</v>
      </c>
      <c r="B89" s="184"/>
      <c r="C89" s="184"/>
      <c r="D89" s="124" t="s">
        <v>0</v>
      </c>
      <c r="E89" s="184"/>
      <c r="F89" s="184"/>
      <c r="G89" s="128"/>
      <c r="H89" s="124" t="s">
        <v>1</v>
      </c>
      <c r="I89" s="130"/>
      <c r="J89" s="185"/>
      <c r="K89" s="185"/>
      <c r="L89" s="182"/>
      <c r="M89" s="182"/>
      <c r="N89" s="182"/>
      <c r="O89" s="183"/>
    </row>
    <row r="90" spans="1:15" s="12" customFormat="1" ht="24.75" customHeight="1">
      <c r="A90" s="180" t="s">
        <v>61</v>
      </c>
      <c r="B90" s="180"/>
      <c r="C90" s="180"/>
      <c r="D90" s="75"/>
      <c r="E90" s="116"/>
      <c r="F90" s="75"/>
      <c r="G90" s="75"/>
      <c r="H90" s="75"/>
      <c r="I90" s="75" t="s">
        <v>75</v>
      </c>
      <c r="J90" s="75"/>
      <c r="K90" s="75"/>
      <c r="L90" s="75"/>
      <c r="M90" s="75"/>
      <c r="N90" s="75"/>
      <c r="O90" s="75"/>
    </row>
    <row r="91" spans="1:15" s="5" customFormat="1" ht="34.5" customHeight="1">
      <c r="A91" s="180" t="s">
        <v>62</v>
      </c>
      <c r="B91" s="180"/>
      <c r="C91" s="180"/>
      <c r="D91" s="76"/>
      <c r="E91" s="117"/>
      <c r="F91" s="76"/>
      <c r="G91" s="76"/>
      <c r="H91" s="76"/>
      <c r="I91" s="76" t="s">
        <v>68</v>
      </c>
      <c r="J91" s="76"/>
      <c r="K91" s="76"/>
      <c r="L91" s="76"/>
      <c r="M91" s="76"/>
      <c r="N91" s="76"/>
      <c r="O91" s="76"/>
    </row>
    <row r="92" spans="1:15" s="5" customFormat="1" ht="34.5" customHeight="1">
      <c r="A92" s="148" t="s">
        <v>62</v>
      </c>
      <c r="B92" s="148"/>
      <c r="C92" s="148"/>
      <c r="D92" s="76"/>
      <c r="E92" s="117"/>
      <c r="F92" s="76"/>
      <c r="G92" s="76"/>
      <c r="H92" s="76"/>
      <c r="I92" s="76" t="s">
        <v>63</v>
      </c>
      <c r="J92" s="76"/>
      <c r="K92" s="76"/>
      <c r="L92" s="76"/>
      <c r="M92" s="76"/>
      <c r="N92" s="76"/>
      <c r="O92" s="76"/>
    </row>
    <row r="93" spans="1:15" s="5" customFormat="1" ht="34.5" customHeight="1">
      <c r="A93" s="180"/>
      <c r="B93" s="180"/>
      <c r="C93" s="180"/>
      <c r="D93" s="76"/>
      <c r="E93" s="117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1:15" s="5" customFormat="1" ht="24.75" customHeight="1">
      <c r="A94" s="180" t="s">
        <v>19</v>
      </c>
      <c r="B94" s="180"/>
      <c r="C94" s="180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1:15" s="5" customFormat="1" ht="34.5" customHeight="1">
      <c r="A95" s="180"/>
      <c r="B95" s="180"/>
      <c r="C95" s="180"/>
      <c r="D95" s="181" t="s">
        <v>11</v>
      </c>
      <c r="E95" s="181"/>
      <c r="F95" s="181"/>
      <c r="G95" s="181"/>
      <c r="H95" s="181"/>
      <c r="I95" s="181" t="s">
        <v>10</v>
      </c>
      <c r="J95" s="181"/>
      <c r="K95" s="181"/>
      <c r="L95" s="181" t="s">
        <v>20</v>
      </c>
      <c r="M95" s="181"/>
      <c r="N95" s="181"/>
      <c r="O95" s="181"/>
    </row>
    <row r="96" spans="1:15" s="4" customFormat="1" ht="24.75" customHeight="1">
      <c r="A96" s="180" t="s">
        <v>21</v>
      </c>
      <c r="B96" s="180"/>
      <c r="C96" s="180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104" spans="1:19" ht="49.5" customHeight="1">
      <c r="A104" s="225" t="s">
        <v>64</v>
      </c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30" t="s">
        <v>9</v>
      </c>
      <c r="M104" s="230"/>
      <c r="N104" s="230"/>
      <c r="O104" s="230"/>
      <c r="S104" s="3"/>
    </row>
    <row r="105" spans="1:15" s="8" customFormat="1" ht="39.75" customHeight="1">
      <c r="A105" s="180" t="s">
        <v>72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</row>
    <row r="106" spans="1:15" s="2" customFormat="1" ht="39.75" customHeight="1">
      <c r="A106" s="223" t="s">
        <v>22</v>
      </c>
      <c r="B106" s="223"/>
      <c r="C106" s="224" t="str">
        <f>Einteilung!$E$47</f>
        <v>Halle</v>
      </c>
      <c r="D106" s="224"/>
      <c r="E106" s="224"/>
      <c r="F106" s="224"/>
      <c r="G106" s="224"/>
      <c r="H106" s="223" t="s">
        <v>24</v>
      </c>
      <c r="I106" s="223"/>
      <c r="J106" s="223"/>
      <c r="K106" s="224" t="str">
        <f>Einteilung!$H$18</f>
        <v>Radpolo U13 + U15 "Liga"</v>
      </c>
      <c r="L106" s="224"/>
      <c r="M106" s="224"/>
      <c r="N106" s="224"/>
      <c r="O106" s="224"/>
    </row>
    <row r="107" spans="1:15" s="10" customFormat="1" ht="39.75" customHeight="1" thickBot="1">
      <c r="A107" s="231" t="s">
        <v>23</v>
      </c>
      <c r="B107" s="231"/>
      <c r="C107" s="227" t="str">
        <f>Einteilung!$G$47</f>
        <v>Raddestorf, Turnhalle Kreuzkrug, An der B 61</v>
      </c>
      <c r="D107" s="227"/>
      <c r="E107" s="227"/>
      <c r="F107" s="227"/>
      <c r="G107" s="227"/>
      <c r="H107" s="11" t="s">
        <v>25</v>
      </c>
      <c r="I107" s="11"/>
      <c r="J107" s="226">
        <f>Einteilung!$C$47</f>
        <v>45333</v>
      </c>
      <c r="K107" s="227"/>
      <c r="L107" s="9" t="s">
        <v>26</v>
      </c>
      <c r="M107" s="9"/>
      <c r="N107" s="228">
        <f>Einteilung!$D$47</f>
        <v>0.4166666666666667</v>
      </c>
      <c r="O107" s="227"/>
    </row>
    <row r="108" spans="1:15" s="14" customFormat="1" ht="24.75" customHeight="1">
      <c r="A108" s="232" t="s">
        <v>10</v>
      </c>
      <c r="B108" s="233"/>
      <c r="C108" s="234"/>
      <c r="D108" s="235" t="s">
        <v>11</v>
      </c>
      <c r="E108" s="234"/>
      <c r="F108" s="221" t="s">
        <v>12</v>
      </c>
      <c r="G108" s="229"/>
      <c r="H108" s="229"/>
      <c r="I108" s="221" t="s">
        <v>13</v>
      </c>
      <c r="J108" s="229"/>
      <c r="K108" s="221" t="s">
        <v>3</v>
      </c>
      <c r="L108" s="221"/>
      <c r="M108" s="221" t="s">
        <v>5</v>
      </c>
      <c r="N108" s="221"/>
      <c r="O108" s="222"/>
    </row>
    <row r="109" spans="1:19" ht="24.75" customHeight="1">
      <c r="A109" s="202" t="str">
        <f>Einteilung!$D$20</f>
        <v>RSV Frellstedt I U15</v>
      </c>
      <c r="B109" s="203"/>
      <c r="C109" s="204"/>
      <c r="D109" s="208" t="str">
        <f>Einteilung!$D$21</f>
        <v>Pissarczyk   Lene</v>
      </c>
      <c r="E109" s="209"/>
      <c r="F109" s="210">
        <f>Einteilung!$F$21</f>
        <v>0</v>
      </c>
      <c r="G109" s="210"/>
      <c r="H109" s="210"/>
      <c r="I109" s="211">
        <f>Einteilung!$G$21</f>
        <v>0</v>
      </c>
      <c r="J109" s="211"/>
      <c r="K109" s="211" t="s">
        <v>1</v>
      </c>
      <c r="L109" s="211"/>
      <c r="M109" s="212"/>
      <c r="N109" s="212"/>
      <c r="O109" s="214"/>
      <c r="S109" s="3"/>
    </row>
    <row r="110" spans="1:19" ht="24.75" customHeight="1">
      <c r="A110" s="202"/>
      <c r="B110" s="203"/>
      <c r="C110" s="204"/>
      <c r="D110" s="208" t="str">
        <f>Einteilung!$D$22</f>
        <v>Volkmann   Johanna</v>
      </c>
      <c r="E110" s="209"/>
      <c r="F110" s="210">
        <f>Einteilung!$F$22</f>
        <v>0</v>
      </c>
      <c r="G110" s="210"/>
      <c r="H110" s="210"/>
      <c r="I110" s="211">
        <f>Einteilung!$G$22</f>
        <v>0</v>
      </c>
      <c r="J110" s="211"/>
      <c r="K110" s="211"/>
      <c r="L110" s="211"/>
      <c r="M110" s="212"/>
      <c r="N110" s="212"/>
      <c r="O110" s="214"/>
      <c r="S110" s="3"/>
    </row>
    <row r="111" spans="1:19" ht="24.75" customHeight="1">
      <c r="A111" s="202" t="str">
        <f>Einteilung!$D$23</f>
        <v>RVS Obernfeld I U15</v>
      </c>
      <c r="B111" s="203"/>
      <c r="C111" s="204"/>
      <c r="D111" s="208" t="str">
        <f>Einteilung!$D$24</f>
        <v>Döring   Anna</v>
      </c>
      <c r="E111" s="209"/>
      <c r="F111" s="210">
        <f>Einteilung!$F$24</f>
        <v>0</v>
      </c>
      <c r="G111" s="210"/>
      <c r="H111" s="210"/>
      <c r="I111" s="211">
        <f>Einteilung!$G$24</f>
        <v>0</v>
      </c>
      <c r="J111" s="211"/>
      <c r="K111" s="212" t="s">
        <v>1</v>
      </c>
      <c r="L111" s="212"/>
      <c r="M111" s="212"/>
      <c r="N111" s="212"/>
      <c r="O111" s="214"/>
      <c r="S111" s="3"/>
    </row>
    <row r="112" spans="1:19" ht="24.75" customHeight="1">
      <c r="A112" s="202"/>
      <c r="B112" s="203"/>
      <c r="C112" s="204"/>
      <c r="D112" s="208" t="str">
        <f>Einteilung!$D$25</f>
        <v>Dreimann   Sophie</v>
      </c>
      <c r="E112" s="209"/>
      <c r="F112" s="210">
        <f>Einteilung!$F$25</f>
        <v>0</v>
      </c>
      <c r="G112" s="210"/>
      <c r="H112" s="210"/>
      <c r="I112" s="211">
        <f>Einteilung!$G$25</f>
        <v>0</v>
      </c>
      <c r="J112" s="211"/>
      <c r="K112" s="212"/>
      <c r="L112" s="212"/>
      <c r="M112" s="212"/>
      <c r="N112" s="212"/>
      <c r="O112" s="214"/>
      <c r="S112" s="3"/>
    </row>
    <row r="113" spans="1:19" ht="24.75" customHeight="1">
      <c r="A113" s="202" t="str">
        <f>Einteilung!$D$26</f>
        <v>RSV Frellstedt I U13</v>
      </c>
      <c r="B113" s="203"/>
      <c r="C113" s="204"/>
      <c r="D113" s="208" t="str">
        <f>Einteilung!$D$27</f>
        <v>Knigge   Luisa</v>
      </c>
      <c r="E113" s="209"/>
      <c r="F113" s="210">
        <f>Einteilung!$F$27</f>
        <v>0</v>
      </c>
      <c r="G113" s="210"/>
      <c r="H113" s="210"/>
      <c r="I113" s="211">
        <f>Einteilung!$G$27</f>
        <v>0</v>
      </c>
      <c r="J113" s="211"/>
      <c r="K113" s="212" t="s">
        <v>1</v>
      </c>
      <c r="L113" s="212"/>
      <c r="M113" s="212"/>
      <c r="N113" s="212"/>
      <c r="O113" s="214"/>
      <c r="S113" s="3"/>
    </row>
    <row r="114" spans="1:19" ht="24.75" customHeight="1">
      <c r="A114" s="202"/>
      <c r="B114" s="203"/>
      <c r="C114" s="204"/>
      <c r="D114" s="208" t="str">
        <f>Einteilung!$D$28</f>
        <v>Hanssen   Rieke</v>
      </c>
      <c r="E114" s="209"/>
      <c r="F114" s="210">
        <f>Einteilung!$F$28</f>
        <v>0</v>
      </c>
      <c r="G114" s="210"/>
      <c r="H114" s="210"/>
      <c r="I114" s="211">
        <f>Einteilung!$G$28</f>
        <v>0</v>
      </c>
      <c r="J114" s="211"/>
      <c r="K114" s="212"/>
      <c r="L114" s="212"/>
      <c r="M114" s="212"/>
      <c r="N114" s="212"/>
      <c r="O114" s="214"/>
      <c r="S114" s="3"/>
    </row>
    <row r="115" spans="1:19" ht="24.75" customHeight="1">
      <c r="A115" s="202" t="str">
        <f>Einteilung!$D$30</f>
        <v>RSV Halle I U13</v>
      </c>
      <c r="B115" s="203"/>
      <c r="C115" s="204"/>
      <c r="D115" s="208" t="str">
        <f>Einteilung!$D$31</f>
        <v>Stegmann   Lina</v>
      </c>
      <c r="E115" s="209"/>
      <c r="F115" s="210">
        <f>Einteilung!$F$31</f>
        <v>0</v>
      </c>
      <c r="G115" s="210"/>
      <c r="H115" s="210"/>
      <c r="I115" s="211">
        <f>Einteilung!$G$31</f>
        <v>0</v>
      </c>
      <c r="J115" s="211"/>
      <c r="K115" s="212" t="s">
        <v>1</v>
      </c>
      <c r="L115" s="212"/>
      <c r="M115" s="212"/>
      <c r="N115" s="212"/>
      <c r="O115" s="214"/>
      <c r="S115" s="3"/>
    </row>
    <row r="116" spans="1:19" ht="24.75" customHeight="1">
      <c r="A116" s="202"/>
      <c r="B116" s="203"/>
      <c r="C116" s="204"/>
      <c r="D116" s="208" t="str">
        <f>Einteilung!$D$32</f>
        <v>Weking   Haley</v>
      </c>
      <c r="E116" s="209"/>
      <c r="F116" s="210">
        <f>Einteilung!$F$32</f>
        <v>0</v>
      </c>
      <c r="G116" s="210"/>
      <c r="H116" s="210"/>
      <c r="I116" s="211">
        <f>Einteilung!$G$32</f>
        <v>0</v>
      </c>
      <c r="J116" s="211"/>
      <c r="K116" s="212"/>
      <c r="L116" s="212"/>
      <c r="M116" s="212"/>
      <c r="N116" s="212"/>
      <c r="O116" s="214"/>
      <c r="S116" s="3"/>
    </row>
    <row r="117" spans="1:19" ht="24.75" customHeight="1">
      <c r="A117" s="202" t="str">
        <f>Einteilung!$D$33</f>
        <v>RSV Frellstedt II U15</v>
      </c>
      <c r="B117" s="203"/>
      <c r="C117" s="204"/>
      <c r="D117" s="208" t="str">
        <f>Einteilung!$D$34</f>
        <v>Dießelhorst   Catharina</v>
      </c>
      <c r="E117" s="209"/>
      <c r="F117" s="208">
        <f>Einteilung!$F$34</f>
        <v>0</v>
      </c>
      <c r="G117" s="220"/>
      <c r="H117" s="209"/>
      <c r="I117" s="211">
        <f>Einteilung!$G$34</f>
        <v>0</v>
      </c>
      <c r="J117" s="211"/>
      <c r="K117" s="212" t="s">
        <v>1</v>
      </c>
      <c r="L117" s="212"/>
      <c r="M117" s="212"/>
      <c r="N117" s="212"/>
      <c r="O117" s="214"/>
      <c r="S117" s="3"/>
    </row>
    <row r="118" spans="1:19" ht="24.75" customHeight="1">
      <c r="A118" s="202"/>
      <c r="B118" s="203"/>
      <c r="C118" s="204"/>
      <c r="D118" s="208" t="str">
        <f>Einteilung!$D$35</f>
        <v>Haberling   Fiona</v>
      </c>
      <c r="E118" s="209"/>
      <c r="F118" s="208">
        <f>Einteilung!$F$35</f>
        <v>0</v>
      </c>
      <c r="G118" s="220"/>
      <c r="H118" s="209"/>
      <c r="I118" s="211">
        <f>Einteilung!$G$35</f>
        <v>0</v>
      </c>
      <c r="J118" s="211"/>
      <c r="K118" s="212"/>
      <c r="L118" s="212"/>
      <c r="M118" s="212"/>
      <c r="N118" s="212"/>
      <c r="O118" s="214"/>
      <c r="S118" s="3"/>
    </row>
    <row r="119" spans="1:19" ht="24.75" customHeight="1">
      <c r="A119" s="202">
        <f>Einteilung!$D$36</f>
      </c>
      <c r="B119" s="203"/>
      <c r="C119" s="204"/>
      <c r="D119" s="208">
        <f>Einteilung!$D$37</f>
      </c>
      <c r="E119" s="209"/>
      <c r="F119" s="210">
        <f>Einteilung!$F$37</f>
      </c>
      <c r="G119" s="210"/>
      <c r="H119" s="210"/>
      <c r="I119" s="211">
        <f>Einteilung!$G$37</f>
      </c>
      <c r="J119" s="211"/>
      <c r="K119" s="212" t="s">
        <v>1</v>
      </c>
      <c r="L119" s="212"/>
      <c r="M119" s="212"/>
      <c r="N119" s="212"/>
      <c r="O119" s="214"/>
      <c r="S119" s="3"/>
    </row>
    <row r="120" spans="1:19" ht="24.75" customHeight="1" thickBot="1">
      <c r="A120" s="205"/>
      <c r="B120" s="206"/>
      <c r="C120" s="207"/>
      <c r="D120" s="216">
        <f>Einteilung!$D$38</f>
      </c>
      <c r="E120" s="217"/>
      <c r="F120" s="218">
        <f>Einteilung!$F$38</f>
      </c>
      <c r="G120" s="218"/>
      <c r="H120" s="218"/>
      <c r="I120" s="219">
        <f>Einteilung!$G$38</f>
      </c>
      <c r="J120" s="219"/>
      <c r="K120" s="213"/>
      <c r="L120" s="213"/>
      <c r="M120" s="213"/>
      <c r="N120" s="213"/>
      <c r="O120" s="215"/>
      <c r="S120" s="3"/>
    </row>
    <row r="121" spans="1:15" s="4" customFormat="1" ht="34.5" customHeight="1">
      <c r="A121" s="198" t="s">
        <v>14</v>
      </c>
      <c r="B121" s="198"/>
      <c r="C121" s="198"/>
      <c r="D121" s="13" t="s">
        <v>15</v>
      </c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</row>
    <row r="122" spans="1:15" s="4" customFormat="1" ht="24.75" customHeight="1">
      <c r="A122" s="200" t="s">
        <v>16</v>
      </c>
      <c r="B122" s="200"/>
      <c r="C122" s="200"/>
      <c r="D122" s="200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</row>
    <row r="123" spans="1:15" s="4" customFormat="1" ht="24.75" customHeight="1">
      <c r="A123" s="200" t="s">
        <v>17</v>
      </c>
      <c r="B123" s="200"/>
      <c r="C123" s="200"/>
      <c r="D123" s="200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</row>
    <row r="124" spans="1:15" s="4" customFormat="1" ht="19.5" customHeight="1" thickBot="1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</row>
    <row r="125" spans="1:15" s="4" customFormat="1" ht="30" customHeight="1">
      <c r="A125" s="194" t="s">
        <v>18</v>
      </c>
      <c r="B125" s="195"/>
      <c r="C125" s="195"/>
      <c r="D125" s="195"/>
      <c r="E125" s="7"/>
      <c r="F125" s="7"/>
      <c r="G125" s="7"/>
      <c r="H125" s="105" t="s">
        <v>65</v>
      </c>
      <c r="I125" s="196"/>
      <c r="J125" s="196"/>
      <c r="K125" s="196"/>
      <c r="L125" s="196"/>
      <c r="M125" s="196"/>
      <c r="N125" s="196"/>
      <c r="O125" s="197"/>
    </row>
    <row r="126" spans="1:15" s="4" customFormat="1" ht="24.75" customHeight="1">
      <c r="A126" s="125" t="s">
        <v>27</v>
      </c>
      <c r="B126" s="186" t="str">
        <f>$A$7</f>
        <v>RSV Frellstedt I U15</v>
      </c>
      <c r="C126" s="186"/>
      <c r="D126" s="123" t="s">
        <v>0</v>
      </c>
      <c r="E126" s="186" t="str">
        <f>$A$15</f>
        <v>RSV Frellstedt II U15</v>
      </c>
      <c r="F126" s="186"/>
      <c r="G126" s="126"/>
      <c r="H126" s="123" t="s">
        <v>1</v>
      </c>
      <c r="I126" s="129"/>
      <c r="J126" s="188"/>
      <c r="K126" s="188"/>
      <c r="L126" s="190"/>
      <c r="M126" s="190"/>
      <c r="N126" s="190"/>
      <c r="O126" s="191"/>
    </row>
    <row r="127" spans="1:15" s="4" customFormat="1" ht="24.75" customHeight="1">
      <c r="A127" s="125" t="s">
        <v>28</v>
      </c>
      <c r="B127" s="186" t="str">
        <f>$A$9</f>
        <v>RVS Obernfeld I U15</v>
      </c>
      <c r="C127" s="186"/>
      <c r="D127" s="123" t="s">
        <v>0</v>
      </c>
      <c r="E127" s="186" t="str">
        <f>$A$11</f>
        <v>RSV Frellstedt I U13</v>
      </c>
      <c r="F127" s="186"/>
      <c r="G127" s="126"/>
      <c r="H127" s="123" t="s">
        <v>1</v>
      </c>
      <c r="I127" s="129"/>
      <c r="J127" s="188"/>
      <c r="K127" s="188"/>
      <c r="L127" s="190"/>
      <c r="M127" s="190"/>
      <c r="N127" s="190"/>
      <c r="O127" s="191"/>
    </row>
    <row r="128" spans="1:15" s="4" customFormat="1" ht="24.75" customHeight="1">
      <c r="A128" s="125" t="s">
        <v>29</v>
      </c>
      <c r="B128" s="186" t="str">
        <f>$A$13</f>
        <v>RSV Halle I U13</v>
      </c>
      <c r="C128" s="186"/>
      <c r="D128" s="123" t="s">
        <v>0</v>
      </c>
      <c r="E128" s="186" t="str">
        <f>$A$15</f>
        <v>RSV Frellstedt II U15</v>
      </c>
      <c r="F128" s="186"/>
      <c r="G128" s="126"/>
      <c r="H128" s="123" t="s">
        <v>1</v>
      </c>
      <c r="I128" s="129"/>
      <c r="J128" s="188"/>
      <c r="K128" s="188"/>
      <c r="L128" s="190"/>
      <c r="M128" s="190"/>
      <c r="N128" s="190"/>
      <c r="O128" s="191"/>
    </row>
    <row r="129" spans="1:15" s="4" customFormat="1" ht="24.75" customHeight="1">
      <c r="A129" s="125" t="s">
        <v>30</v>
      </c>
      <c r="B129" s="186" t="str">
        <f>$A$7</f>
        <v>RSV Frellstedt I U15</v>
      </c>
      <c r="C129" s="186"/>
      <c r="D129" s="123" t="s">
        <v>0</v>
      </c>
      <c r="E129" s="186" t="str">
        <f>$A$11</f>
        <v>RSV Frellstedt I U13</v>
      </c>
      <c r="F129" s="186"/>
      <c r="G129" s="126"/>
      <c r="H129" s="123" t="s">
        <v>1</v>
      </c>
      <c r="I129" s="129"/>
      <c r="J129" s="188"/>
      <c r="K129" s="188"/>
      <c r="L129" s="190"/>
      <c r="M129" s="190"/>
      <c r="N129" s="190"/>
      <c r="O129" s="191"/>
    </row>
    <row r="130" spans="1:15" s="4" customFormat="1" ht="24.75" customHeight="1">
      <c r="A130" s="125" t="s">
        <v>31</v>
      </c>
      <c r="B130" s="186" t="str">
        <f>$A$9</f>
        <v>RVS Obernfeld I U15</v>
      </c>
      <c r="C130" s="186"/>
      <c r="D130" s="123" t="s">
        <v>0</v>
      </c>
      <c r="E130" s="186" t="str">
        <f>$A$13</f>
        <v>RSV Halle I U13</v>
      </c>
      <c r="F130" s="186"/>
      <c r="G130" s="126"/>
      <c r="H130" s="123" t="s">
        <v>1</v>
      </c>
      <c r="I130" s="129"/>
      <c r="J130" s="188"/>
      <c r="K130" s="188"/>
      <c r="L130" s="190"/>
      <c r="M130" s="190"/>
      <c r="N130" s="190"/>
      <c r="O130" s="191"/>
    </row>
    <row r="131" spans="1:15" s="4" customFormat="1" ht="24.75" customHeight="1">
      <c r="A131" s="125" t="s">
        <v>32</v>
      </c>
      <c r="B131" s="186" t="str">
        <f>$A$11</f>
        <v>RSV Frellstedt I U13</v>
      </c>
      <c r="C131" s="186"/>
      <c r="D131" s="123" t="s">
        <v>0</v>
      </c>
      <c r="E131" s="186" t="str">
        <f>$A$15</f>
        <v>RSV Frellstedt II U15</v>
      </c>
      <c r="F131" s="186"/>
      <c r="G131" s="126"/>
      <c r="H131" s="123" t="s">
        <v>1</v>
      </c>
      <c r="I131" s="129"/>
      <c r="J131" s="188"/>
      <c r="K131" s="188"/>
      <c r="L131" s="190"/>
      <c r="M131" s="190"/>
      <c r="N131" s="190"/>
      <c r="O131" s="191"/>
    </row>
    <row r="132" spans="1:15" s="4" customFormat="1" ht="24.75" customHeight="1">
      <c r="A132" s="125" t="s">
        <v>33</v>
      </c>
      <c r="B132" s="186" t="str">
        <f>$A$7</f>
        <v>RSV Frellstedt I U15</v>
      </c>
      <c r="C132" s="186"/>
      <c r="D132" s="123" t="s">
        <v>0</v>
      </c>
      <c r="E132" s="186" t="str">
        <f>$A$13</f>
        <v>RSV Halle I U13</v>
      </c>
      <c r="F132" s="186"/>
      <c r="G132" s="126"/>
      <c r="H132" s="123" t="s">
        <v>1</v>
      </c>
      <c r="I132" s="129"/>
      <c r="J132" s="188"/>
      <c r="K132" s="188"/>
      <c r="L132" s="190"/>
      <c r="M132" s="190"/>
      <c r="N132" s="190"/>
      <c r="O132" s="191"/>
    </row>
    <row r="133" spans="1:15" s="4" customFormat="1" ht="24.75" customHeight="1">
      <c r="A133" s="125" t="s">
        <v>34</v>
      </c>
      <c r="B133" s="186" t="str">
        <f>$A$9</f>
        <v>RVS Obernfeld I U15</v>
      </c>
      <c r="C133" s="186"/>
      <c r="D133" s="123" t="s">
        <v>0</v>
      </c>
      <c r="E133" s="186" t="str">
        <f>$A$15</f>
        <v>RSV Frellstedt II U15</v>
      </c>
      <c r="F133" s="186"/>
      <c r="G133" s="126"/>
      <c r="H133" s="123" t="s">
        <v>1</v>
      </c>
      <c r="I133" s="129"/>
      <c r="J133" s="188"/>
      <c r="K133" s="188"/>
      <c r="L133" s="190"/>
      <c r="M133" s="190"/>
      <c r="N133" s="190"/>
      <c r="O133" s="191"/>
    </row>
    <row r="134" spans="1:15" s="4" customFormat="1" ht="24.75" customHeight="1">
      <c r="A134" s="125" t="s">
        <v>35</v>
      </c>
      <c r="B134" s="186" t="str">
        <f>$A$11</f>
        <v>RSV Frellstedt I U13</v>
      </c>
      <c r="C134" s="186"/>
      <c r="D134" s="123" t="s">
        <v>0</v>
      </c>
      <c r="E134" s="186" t="str">
        <f>$A$13</f>
        <v>RSV Halle I U13</v>
      </c>
      <c r="F134" s="186"/>
      <c r="G134" s="126"/>
      <c r="H134" s="123" t="s">
        <v>1</v>
      </c>
      <c r="I134" s="129"/>
      <c r="J134" s="188"/>
      <c r="K134" s="188"/>
      <c r="L134" s="190"/>
      <c r="M134" s="190"/>
      <c r="N134" s="190"/>
      <c r="O134" s="191"/>
    </row>
    <row r="135" spans="1:15" s="4" customFormat="1" ht="24.75" customHeight="1">
      <c r="A135" s="125" t="s">
        <v>36</v>
      </c>
      <c r="B135" s="186" t="str">
        <f>$A$7</f>
        <v>RSV Frellstedt I U15</v>
      </c>
      <c r="C135" s="186"/>
      <c r="D135" s="123" t="s">
        <v>0</v>
      </c>
      <c r="E135" s="186" t="str">
        <f>$A$9</f>
        <v>RVS Obernfeld I U15</v>
      </c>
      <c r="F135" s="186"/>
      <c r="G135" s="126"/>
      <c r="H135" s="123" t="s">
        <v>1</v>
      </c>
      <c r="I135" s="129"/>
      <c r="J135" s="188"/>
      <c r="K135" s="188"/>
      <c r="L135" s="190"/>
      <c r="M135" s="190"/>
      <c r="N135" s="190"/>
      <c r="O135" s="191"/>
    </row>
    <row r="136" spans="1:15" s="4" customFormat="1" ht="24.75" customHeight="1">
      <c r="A136" s="125" t="s">
        <v>37</v>
      </c>
      <c r="B136" s="186"/>
      <c r="C136" s="186"/>
      <c r="D136" s="123" t="s">
        <v>0</v>
      </c>
      <c r="E136" s="186"/>
      <c r="F136" s="186"/>
      <c r="G136" s="126"/>
      <c r="H136" s="123" t="s">
        <v>1</v>
      </c>
      <c r="I136" s="126"/>
      <c r="J136" s="187"/>
      <c r="K136" s="187"/>
      <c r="L136" s="187"/>
      <c r="M136" s="187"/>
      <c r="N136" s="187"/>
      <c r="O136" s="192"/>
    </row>
    <row r="137" spans="1:15" s="4" customFormat="1" ht="24.75" customHeight="1">
      <c r="A137" s="125" t="s">
        <v>38</v>
      </c>
      <c r="B137" s="186"/>
      <c r="C137" s="186"/>
      <c r="D137" s="123" t="s">
        <v>0</v>
      </c>
      <c r="E137" s="186"/>
      <c r="F137" s="186"/>
      <c r="G137" s="126"/>
      <c r="H137" s="123" t="s">
        <v>1</v>
      </c>
      <c r="I137" s="129"/>
      <c r="J137" s="188"/>
      <c r="K137" s="188"/>
      <c r="L137" s="190"/>
      <c r="M137" s="190"/>
      <c r="N137" s="190"/>
      <c r="O137" s="191"/>
    </row>
    <row r="138" spans="1:15" s="4" customFormat="1" ht="24.75" customHeight="1">
      <c r="A138" s="125" t="s">
        <v>55</v>
      </c>
      <c r="B138" s="186"/>
      <c r="C138" s="186"/>
      <c r="D138" s="123" t="s">
        <v>0</v>
      </c>
      <c r="E138" s="186"/>
      <c r="F138" s="186"/>
      <c r="G138" s="126"/>
      <c r="H138" s="123" t="s">
        <v>1</v>
      </c>
      <c r="I138" s="129"/>
      <c r="J138" s="189"/>
      <c r="K138" s="189"/>
      <c r="L138" s="190"/>
      <c r="M138" s="190"/>
      <c r="N138" s="190"/>
      <c r="O138" s="191"/>
    </row>
    <row r="139" spans="1:15" s="4" customFormat="1" ht="24.75" customHeight="1">
      <c r="A139" s="125" t="s">
        <v>56</v>
      </c>
      <c r="B139" s="186"/>
      <c r="C139" s="186"/>
      <c r="D139" s="123" t="s">
        <v>0</v>
      </c>
      <c r="E139" s="186"/>
      <c r="F139" s="186"/>
      <c r="G139" s="126"/>
      <c r="H139" s="123" t="s">
        <v>1</v>
      </c>
      <c r="I139" s="129"/>
      <c r="J139" s="188"/>
      <c r="K139" s="188"/>
      <c r="L139" s="190"/>
      <c r="M139" s="190"/>
      <c r="N139" s="190"/>
      <c r="O139" s="191"/>
    </row>
    <row r="140" spans="1:15" s="12" customFormat="1" ht="24.75" customHeight="1" thickBot="1">
      <c r="A140" s="127" t="s">
        <v>57</v>
      </c>
      <c r="B140" s="184"/>
      <c r="C140" s="184"/>
      <c r="D140" s="124" t="s">
        <v>0</v>
      </c>
      <c r="E140" s="184"/>
      <c r="F140" s="184"/>
      <c r="G140" s="128"/>
      <c r="H140" s="124" t="s">
        <v>1</v>
      </c>
      <c r="I140" s="130"/>
      <c r="J140" s="185"/>
      <c r="K140" s="185"/>
      <c r="L140" s="182"/>
      <c r="M140" s="182"/>
      <c r="N140" s="182"/>
      <c r="O140" s="183"/>
    </row>
    <row r="141" spans="1:15" s="12" customFormat="1" ht="24.75" customHeight="1">
      <c r="A141" s="180" t="s">
        <v>61</v>
      </c>
      <c r="B141" s="180"/>
      <c r="C141" s="180"/>
      <c r="D141" s="75"/>
      <c r="E141" s="116"/>
      <c r="F141" s="75"/>
      <c r="G141" s="75"/>
      <c r="H141" s="75"/>
      <c r="I141" s="75" t="s">
        <v>68</v>
      </c>
      <c r="J141" s="75"/>
      <c r="K141" s="75"/>
      <c r="L141" s="75"/>
      <c r="M141" s="75"/>
      <c r="N141" s="75"/>
      <c r="O141" s="75"/>
    </row>
    <row r="142" spans="1:15" s="5" customFormat="1" ht="34.5" customHeight="1">
      <c r="A142" s="180" t="s">
        <v>62</v>
      </c>
      <c r="B142" s="180"/>
      <c r="C142" s="180"/>
      <c r="D142" s="76"/>
      <c r="E142" s="117"/>
      <c r="F142" s="76"/>
      <c r="G142" s="76"/>
      <c r="H142" s="76"/>
      <c r="I142" s="76" t="s">
        <v>63</v>
      </c>
      <c r="J142" s="76"/>
      <c r="K142" s="76"/>
      <c r="L142" s="76"/>
      <c r="M142" s="76"/>
      <c r="N142" s="76"/>
      <c r="O142" s="76"/>
    </row>
    <row r="143" spans="1:15" s="5" customFormat="1" ht="34.5" customHeight="1">
      <c r="A143" s="148" t="s">
        <v>62</v>
      </c>
      <c r="B143" s="148"/>
      <c r="C143" s="148"/>
      <c r="D143" s="76"/>
      <c r="E143" s="117"/>
      <c r="F143" s="76"/>
      <c r="G143" s="76"/>
      <c r="H143" s="76"/>
      <c r="I143" s="76" t="s">
        <v>75</v>
      </c>
      <c r="J143" s="76"/>
      <c r="K143" s="76"/>
      <c r="L143" s="76"/>
      <c r="M143" s="76"/>
      <c r="N143" s="76"/>
      <c r="O143" s="76"/>
    </row>
    <row r="144" spans="1:15" s="5" customFormat="1" ht="34.5" customHeight="1">
      <c r="A144" s="180"/>
      <c r="B144" s="180"/>
      <c r="C144" s="180"/>
      <c r="D144" s="76"/>
      <c r="E144" s="117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s="5" customFormat="1" ht="24.75" customHeight="1">
      <c r="A145" s="180" t="s">
        <v>19</v>
      </c>
      <c r="B145" s="180"/>
      <c r="C145" s="180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s="5" customFormat="1" ht="34.5" customHeight="1">
      <c r="A146" s="180"/>
      <c r="B146" s="180"/>
      <c r="C146" s="180"/>
      <c r="D146" s="181" t="s">
        <v>11</v>
      </c>
      <c r="E146" s="181"/>
      <c r="F146" s="181"/>
      <c r="G146" s="181"/>
      <c r="H146" s="181"/>
      <c r="I146" s="181" t="s">
        <v>10</v>
      </c>
      <c r="J146" s="181"/>
      <c r="K146" s="181"/>
      <c r="L146" s="181" t="s">
        <v>20</v>
      </c>
      <c r="M146" s="181"/>
      <c r="N146" s="181"/>
      <c r="O146" s="181"/>
    </row>
    <row r="147" spans="1:15" s="4" customFormat="1" ht="24.75" customHeight="1">
      <c r="A147" s="180" t="s">
        <v>21</v>
      </c>
      <c r="B147" s="180"/>
      <c r="C147" s="180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</sheetData>
  <sheetProtection/>
  <mergeCells count="492">
    <mergeCell ref="K113:L114"/>
    <mergeCell ref="M113:O114"/>
    <mergeCell ref="I111:J111"/>
    <mergeCell ref="A109:C110"/>
    <mergeCell ref="D109:E109"/>
    <mergeCell ref="F109:H109"/>
    <mergeCell ref="I109:J109"/>
    <mergeCell ref="D110:E110"/>
    <mergeCell ref="F110:H110"/>
    <mergeCell ref="I110:J110"/>
    <mergeCell ref="F113:H113"/>
    <mergeCell ref="I113:J113"/>
    <mergeCell ref="A95:C95"/>
    <mergeCell ref="D95:H95"/>
    <mergeCell ref="H106:J106"/>
    <mergeCell ref="B86:C86"/>
    <mergeCell ref="A94:C94"/>
    <mergeCell ref="A93:C93"/>
    <mergeCell ref="B89:C89"/>
    <mergeCell ref="A90:C90"/>
    <mergeCell ref="I7:J7"/>
    <mergeCell ref="I9:J9"/>
    <mergeCell ref="D7:E7"/>
    <mergeCell ref="D8:E8"/>
    <mergeCell ref="D9:E9"/>
    <mergeCell ref="F9:H9"/>
    <mergeCell ref="I8:J8"/>
    <mergeCell ref="F8:H8"/>
    <mergeCell ref="J84:K84"/>
    <mergeCell ref="I11:J11"/>
    <mergeCell ref="I12:J12"/>
    <mergeCell ref="I17:J17"/>
    <mergeCell ref="J24:K24"/>
    <mergeCell ref="I23:O23"/>
    <mergeCell ref="E19:O19"/>
    <mergeCell ref="E21:O21"/>
    <mergeCell ref="L24:M24"/>
    <mergeCell ref="A22:O22"/>
    <mergeCell ref="B28:C28"/>
    <mergeCell ref="L85:M85"/>
    <mergeCell ref="L84:M84"/>
    <mergeCell ref="N84:O84"/>
    <mergeCell ref="J83:K83"/>
    <mergeCell ref="J85:K85"/>
    <mergeCell ref="N85:O85"/>
    <mergeCell ref="L83:M83"/>
    <mergeCell ref="N83:O83"/>
    <mergeCell ref="E84:F84"/>
    <mergeCell ref="N24:O24"/>
    <mergeCell ref="B24:C24"/>
    <mergeCell ref="A17:C18"/>
    <mergeCell ref="B29:C29"/>
    <mergeCell ref="B30:C30"/>
    <mergeCell ref="A23:D23"/>
    <mergeCell ref="B25:C25"/>
    <mergeCell ref="B26:C26"/>
    <mergeCell ref="B27:C27"/>
    <mergeCell ref="J25:K25"/>
    <mergeCell ref="A42:C42"/>
    <mergeCell ref="A43:C43"/>
    <mergeCell ref="D18:E18"/>
    <mergeCell ref="L31:M31"/>
    <mergeCell ref="J31:K31"/>
    <mergeCell ref="L25:M25"/>
    <mergeCell ref="L28:M28"/>
    <mergeCell ref="J28:K28"/>
    <mergeCell ref="A40:C40"/>
    <mergeCell ref="E20:O20"/>
    <mergeCell ref="J26:K26"/>
    <mergeCell ref="L27:M27"/>
    <mergeCell ref="L26:M26"/>
    <mergeCell ref="N28:O28"/>
    <mergeCell ref="N27:O27"/>
    <mergeCell ref="N25:O25"/>
    <mergeCell ref="N26:O26"/>
    <mergeCell ref="M13:O14"/>
    <mergeCell ref="M15:O16"/>
    <mergeCell ref="M17:O18"/>
    <mergeCell ref="K17:L18"/>
    <mergeCell ref="K13:L14"/>
    <mergeCell ref="K15:L16"/>
    <mergeCell ref="A71:D71"/>
    <mergeCell ref="E71:O71"/>
    <mergeCell ref="A72:D72"/>
    <mergeCell ref="E72:O72"/>
    <mergeCell ref="I74:O74"/>
    <mergeCell ref="L77:M77"/>
    <mergeCell ref="N77:O77"/>
    <mergeCell ref="A74:D74"/>
    <mergeCell ref="L75:M75"/>
    <mergeCell ref="A73:O73"/>
    <mergeCell ref="B80:C80"/>
    <mergeCell ref="E80:F80"/>
    <mergeCell ref="B81:C81"/>
    <mergeCell ref="L79:M79"/>
    <mergeCell ref="N79:O79"/>
    <mergeCell ref="L78:M78"/>
    <mergeCell ref="N78:O78"/>
    <mergeCell ref="J78:K78"/>
    <mergeCell ref="B78:C78"/>
    <mergeCell ref="E78:F78"/>
    <mergeCell ref="L82:M82"/>
    <mergeCell ref="N82:O82"/>
    <mergeCell ref="J80:K80"/>
    <mergeCell ref="E81:F81"/>
    <mergeCell ref="J81:K81"/>
    <mergeCell ref="N80:O80"/>
    <mergeCell ref="L81:M81"/>
    <mergeCell ref="N81:O81"/>
    <mergeCell ref="L80:M80"/>
    <mergeCell ref="N75:O75"/>
    <mergeCell ref="N76:O76"/>
    <mergeCell ref="B76:C76"/>
    <mergeCell ref="E76:F76"/>
    <mergeCell ref="L76:M76"/>
    <mergeCell ref="A66:C67"/>
    <mergeCell ref="D66:E66"/>
    <mergeCell ref="F66:H66"/>
    <mergeCell ref="I66:J66"/>
    <mergeCell ref="A70:C70"/>
    <mergeCell ref="E70:O70"/>
    <mergeCell ref="M64:O65"/>
    <mergeCell ref="K66:L67"/>
    <mergeCell ref="M66:O67"/>
    <mergeCell ref="A68:C69"/>
    <mergeCell ref="D68:E68"/>
    <mergeCell ref="F68:H68"/>
    <mergeCell ref="I68:J68"/>
    <mergeCell ref="D69:E69"/>
    <mergeCell ref="F69:H69"/>
    <mergeCell ref="I69:J69"/>
    <mergeCell ref="M68:O69"/>
    <mergeCell ref="I67:J67"/>
    <mergeCell ref="A64:C65"/>
    <mergeCell ref="D64:E64"/>
    <mergeCell ref="F64:H64"/>
    <mergeCell ref="I64:J64"/>
    <mergeCell ref="D65:E65"/>
    <mergeCell ref="F65:H65"/>
    <mergeCell ref="I65:J65"/>
    <mergeCell ref="K64:L65"/>
    <mergeCell ref="D63:E63"/>
    <mergeCell ref="F63:H63"/>
    <mergeCell ref="I63:J63"/>
    <mergeCell ref="D67:E67"/>
    <mergeCell ref="F67:H67"/>
    <mergeCell ref="K68:L69"/>
    <mergeCell ref="N29:O29"/>
    <mergeCell ref="I44:K44"/>
    <mergeCell ref="I59:J59"/>
    <mergeCell ref="K57:L57"/>
    <mergeCell ref="L30:M30"/>
    <mergeCell ref="N30:O30"/>
    <mergeCell ref="L32:M32"/>
    <mergeCell ref="N32:O32"/>
    <mergeCell ref="L29:M29"/>
    <mergeCell ref="M60:O61"/>
    <mergeCell ref="I62:J62"/>
    <mergeCell ref="K60:L61"/>
    <mergeCell ref="A15:C16"/>
    <mergeCell ref="D15:E15"/>
    <mergeCell ref="D16:E16"/>
    <mergeCell ref="A62:C63"/>
    <mergeCell ref="D62:E62"/>
    <mergeCell ref="F62:H62"/>
    <mergeCell ref="K62:L63"/>
    <mergeCell ref="M62:O63"/>
    <mergeCell ref="A147:C147"/>
    <mergeCell ref="J82:K82"/>
    <mergeCell ref="B84:C84"/>
    <mergeCell ref="B85:C85"/>
    <mergeCell ref="A111:C112"/>
    <mergeCell ref="A113:C114"/>
    <mergeCell ref="B82:C82"/>
    <mergeCell ref="E82:F82"/>
    <mergeCell ref="A91:C91"/>
    <mergeCell ref="I18:J18"/>
    <mergeCell ref="F14:H14"/>
    <mergeCell ref="I14:J14"/>
    <mergeCell ref="I15:J15"/>
    <mergeCell ref="A19:C19"/>
    <mergeCell ref="A21:D21"/>
    <mergeCell ref="A20:D20"/>
    <mergeCell ref="F16:H16"/>
    <mergeCell ref="I16:J16"/>
    <mergeCell ref="D12:E12"/>
    <mergeCell ref="F12:H12"/>
    <mergeCell ref="A11:C12"/>
    <mergeCell ref="F11:H11"/>
    <mergeCell ref="D11:E11"/>
    <mergeCell ref="D10:E10"/>
    <mergeCell ref="F10:H10"/>
    <mergeCell ref="L2:O2"/>
    <mergeCell ref="K4:O4"/>
    <mergeCell ref="A3:O3"/>
    <mergeCell ref="A2:K2"/>
    <mergeCell ref="C4:G4"/>
    <mergeCell ref="H4:J4"/>
    <mergeCell ref="A4:B4"/>
    <mergeCell ref="K9:L10"/>
    <mergeCell ref="A6:C6"/>
    <mergeCell ref="D6:E6"/>
    <mergeCell ref="F6:H6"/>
    <mergeCell ref="C5:G5"/>
    <mergeCell ref="A5:B5"/>
    <mergeCell ref="A9:C10"/>
    <mergeCell ref="I10:J10"/>
    <mergeCell ref="F7:H7"/>
    <mergeCell ref="A7:C8"/>
    <mergeCell ref="N5:O5"/>
    <mergeCell ref="J5:K5"/>
    <mergeCell ref="M6:O6"/>
    <mergeCell ref="K6:L6"/>
    <mergeCell ref="I6:J6"/>
    <mergeCell ref="K11:L12"/>
    <mergeCell ref="M7:O8"/>
    <mergeCell ref="M9:O10"/>
    <mergeCell ref="M11:O12"/>
    <mergeCell ref="K7:L8"/>
    <mergeCell ref="J32:K32"/>
    <mergeCell ref="A13:C14"/>
    <mergeCell ref="F17:H17"/>
    <mergeCell ref="F18:H18"/>
    <mergeCell ref="D17:E17"/>
    <mergeCell ref="D13:E13"/>
    <mergeCell ref="D14:E14"/>
    <mergeCell ref="F13:H13"/>
    <mergeCell ref="F15:H15"/>
    <mergeCell ref="I13:J13"/>
    <mergeCell ref="E28:F28"/>
    <mergeCell ref="J29:K29"/>
    <mergeCell ref="J30:K30"/>
    <mergeCell ref="J27:K27"/>
    <mergeCell ref="E29:F29"/>
    <mergeCell ref="E30:F30"/>
    <mergeCell ref="N38:O38"/>
    <mergeCell ref="B37:C37"/>
    <mergeCell ref="J37:K37"/>
    <mergeCell ref="L37:M37"/>
    <mergeCell ref="N31:O31"/>
    <mergeCell ref="E24:F24"/>
    <mergeCell ref="E27:F27"/>
    <mergeCell ref="E31:F31"/>
    <mergeCell ref="E25:F25"/>
    <mergeCell ref="E26:F26"/>
    <mergeCell ref="I61:J61"/>
    <mergeCell ref="B35:C35"/>
    <mergeCell ref="J35:K35"/>
    <mergeCell ref="B31:C31"/>
    <mergeCell ref="B34:C34"/>
    <mergeCell ref="B32:C32"/>
    <mergeCell ref="A39:C39"/>
    <mergeCell ref="B38:C38"/>
    <mergeCell ref="J38:K38"/>
    <mergeCell ref="E32:F32"/>
    <mergeCell ref="M58:O59"/>
    <mergeCell ref="D59:E59"/>
    <mergeCell ref="F59:H59"/>
    <mergeCell ref="A57:C57"/>
    <mergeCell ref="A60:C61"/>
    <mergeCell ref="D60:E60"/>
    <mergeCell ref="F60:H60"/>
    <mergeCell ref="D57:E57"/>
    <mergeCell ref="F57:H57"/>
    <mergeCell ref="I60:J60"/>
    <mergeCell ref="J56:K56"/>
    <mergeCell ref="N56:O56"/>
    <mergeCell ref="A55:B55"/>
    <mergeCell ref="C55:G55"/>
    <mergeCell ref="M57:O57"/>
    <mergeCell ref="A58:C59"/>
    <mergeCell ref="D58:E58"/>
    <mergeCell ref="F58:H58"/>
    <mergeCell ref="I58:J58"/>
    <mergeCell ref="K58:L59"/>
    <mergeCell ref="K55:O55"/>
    <mergeCell ref="H55:J55"/>
    <mergeCell ref="N36:O36"/>
    <mergeCell ref="A53:K53"/>
    <mergeCell ref="L53:O53"/>
    <mergeCell ref="A54:O54"/>
    <mergeCell ref="N37:O37"/>
    <mergeCell ref="E37:F37"/>
    <mergeCell ref="A44:C44"/>
    <mergeCell ref="L38:M38"/>
    <mergeCell ref="D44:H44"/>
    <mergeCell ref="K115:L116"/>
    <mergeCell ref="M115:O116"/>
    <mergeCell ref="D111:E111"/>
    <mergeCell ref="F111:H111"/>
    <mergeCell ref="D112:E112"/>
    <mergeCell ref="F112:H112"/>
    <mergeCell ref="D113:E113"/>
    <mergeCell ref="K111:L112"/>
    <mergeCell ref="I57:J57"/>
    <mergeCell ref="A107:B107"/>
    <mergeCell ref="C107:G107"/>
    <mergeCell ref="A108:C108"/>
    <mergeCell ref="D108:E108"/>
    <mergeCell ref="F108:H108"/>
    <mergeCell ref="A45:C45"/>
    <mergeCell ref="A56:B56"/>
    <mergeCell ref="C56:G56"/>
    <mergeCell ref="D61:E61"/>
    <mergeCell ref="F61:H61"/>
    <mergeCell ref="E89:F89"/>
    <mergeCell ref="L146:O146"/>
    <mergeCell ref="J107:K107"/>
    <mergeCell ref="N107:O107"/>
    <mergeCell ref="I108:J108"/>
    <mergeCell ref="K108:L108"/>
    <mergeCell ref="L104:O104"/>
    <mergeCell ref="A105:O105"/>
    <mergeCell ref="D114:E114"/>
    <mergeCell ref="I112:J112"/>
    <mergeCell ref="M111:O112"/>
    <mergeCell ref="I114:J114"/>
    <mergeCell ref="A96:C96"/>
    <mergeCell ref="J89:K89"/>
    <mergeCell ref="I95:K95"/>
    <mergeCell ref="A106:B106"/>
    <mergeCell ref="C106:G106"/>
    <mergeCell ref="K106:O106"/>
    <mergeCell ref="A104:K104"/>
    <mergeCell ref="F114:H114"/>
    <mergeCell ref="N87:O87"/>
    <mergeCell ref="M108:O108"/>
    <mergeCell ref="K109:L110"/>
    <mergeCell ref="M109:O110"/>
    <mergeCell ref="L89:M89"/>
    <mergeCell ref="N89:O89"/>
    <mergeCell ref="L95:O95"/>
    <mergeCell ref="L88:M88"/>
    <mergeCell ref="N88:O88"/>
    <mergeCell ref="B88:C88"/>
    <mergeCell ref="E88:F88"/>
    <mergeCell ref="J88:K88"/>
    <mergeCell ref="J86:K86"/>
    <mergeCell ref="B87:C87"/>
    <mergeCell ref="E87:F87"/>
    <mergeCell ref="E86:F86"/>
    <mergeCell ref="L86:M86"/>
    <mergeCell ref="N86:O86"/>
    <mergeCell ref="J87:K87"/>
    <mergeCell ref="B79:C79"/>
    <mergeCell ref="E79:F79"/>
    <mergeCell ref="J79:K79"/>
    <mergeCell ref="B83:C83"/>
    <mergeCell ref="E83:F83"/>
    <mergeCell ref="E85:F85"/>
    <mergeCell ref="L87:M87"/>
    <mergeCell ref="E75:F75"/>
    <mergeCell ref="J75:K75"/>
    <mergeCell ref="B77:C77"/>
    <mergeCell ref="E77:F77"/>
    <mergeCell ref="J77:K77"/>
    <mergeCell ref="B75:C75"/>
    <mergeCell ref="J76:K76"/>
    <mergeCell ref="N33:O33"/>
    <mergeCell ref="E36:F36"/>
    <mergeCell ref="J34:K34"/>
    <mergeCell ref="J36:K36"/>
    <mergeCell ref="L34:M34"/>
    <mergeCell ref="N34:O34"/>
    <mergeCell ref="N35:O35"/>
    <mergeCell ref="L35:M35"/>
    <mergeCell ref="L44:O44"/>
    <mergeCell ref="L36:M36"/>
    <mergeCell ref="E35:F35"/>
    <mergeCell ref="B33:C33"/>
    <mergeCell ref="E38:F38"/>
    <mergeCell ref="J33:K33"/>
    <mergeCell ref="L33:M33"/>
    <mergeCell ref="E33:F33"/>
    <mergeCell ref="E34:F34"/>
    <mergeCell ref="B36:C36"/>
    <mergeCell ref="A115:C116"/>
    <mergeCell ref="D115:E115"/>
    <mergeCell ref="F115:H115"/>
    <mergeCell ref="I115:J115"/>
    <mergeCell ref="D116:E116"/>
    <mergeCell ref="F116:H116"/>
    <mergeCell ref="I116:J116"/>
    <mergeCell ref="A117:C118"/>
    <mergeCell ref="D117:E117"/>
    <mergeCell ref="F117:H117"/>
    <mergeCell ref="I117:J117"/>
    <mergeCell ref="K117:L118"/>
    <mergeCell ref="M117:O118"/>
    <mergeCell ref="D118:E118"/>
    <mergeCell ref="F118:H118"/>
    <mergeCell ref="I118:J118"/>
    <mergeCell ref="A119:C120"/>
    <mergeCell ref="D119:E119"/>
    <mergeCell ref="F119:H119"/>
    <mergeCell ref="I119:J119"/>
    <mergeCell ref="K119:L120"/>
    <mergeCell ref="M119:O120"/>
    <mergeCell ref="D120:E120"/>
    <mergeCell ref="F120:H120"/>
    <mergeCell ref="I120:J120"/>
    <mergeCell ref="A121:C121"/>
    <mergeCell ref="E121:O121"/>
    <mergeCell ref="A122:D122"/>
    <mergeCell ref="E122:O122"/>
    <mergeCell ref="A123:D123"/>
    <mergeCell ref="E123:O123"/>
    <mergeCell ref="A124:O124"/>
    <mergeCell ref="A125:D125"/>
    <mergeCell ref="I125:O125"/>
    <mergeCell ref="N126:O126"/>
    <mergeCell ref="B127:C127"/>
    <mergeCell ref="E127:F127"/>
    <mergeCell ref="J127:K127"/>
    <mergeCell ref="L127:M127"/>
    <mergeCell ref="N127:O127"/>
    <mergeCell ref="B126:C126"/>
    <mergeCell ref="E126:F126"/>
    <mergeCell ref="J126:K126"/>
    <mergeCell ref="L126:M126"/>
    <mergeCell ref="N128:O128"/>
    <mergeCell ref="B129:C129"/>
    <mergeCell ref="E129:F129"/>
    <mergeCell ref="J129:K129"/>
    <mergeCell ref="L129:M129"/>
    <mergeCell ref="B128:C128"/>
    <mergeCell ref="E128:F128"/>
    <mergeCell ref="J128:K128"/>
    <mergeCell ref="L128:M128"/>
    <mergeCell ref="N130:O130"/>
    <mergeCell ref="N129:O129"/>
    <mergeCell ref="N131:O131"/>
    <mergeCell ref="N132:O132"/>
    <mergeCell ref="B133:C133"/>
    <mergeCell ref="E133:F133"/>
    <mergeCell ref="J133:K133"/>
    <mergeCell ref="L133:M133"/>
    <mergeCell ref="N133:O133"/>
    <mergeCell ref="B132:C132"/>
    <mergeCell ref="E132:F132"/>
    <mergeCell ref="J132:K132"/>
    <mergeCell ref="L132:M132"/>
    <mergeCell ref="E130:F130"/>
    <mergeCell ref="J130:K130"/>
    <mergeCell ref="L130:M130"/>
    <mergeCell ref="B131:C131"/>
    <mergeCell ref="E131:F131"/>
    <mergeCell ref="J131:K131"/>
    <mergeCell ref="L131:M131"/>
    <mergeCell ref="B130:C130"/>
    <mergeCell ref="N134:O134"/>
    <mergeCell ref="B135:C135"/>
    <mergeCell ref="E135:F135"/>
    <mergeCell ref="J135:K135"/>
    <mergeCell ref="B134:C134"/>
    <mergeCell ref="E134:F134"/>
    <mergeCell ref="J134:K134"/>
    <mergeCell ref="L134:M134"/>
    <mergeCell ref="N136:O136"/>
    <mergeCell ref="L135:M135"/>
    <mergeCell ref="N135:O135"/>
    <mergeCell ref="L136:M136"/>
    <mergeCell ref="L137:M137"/>
    <mergeCell ref="N137:O137"/>
    <mergeCell ref="A141:C141"/>
    <mergeCell ref="A142:C142"/>
    <mergeCell ref="N138:O138"/>
    <mergeCell ref="B139:C139"/>
    <mergeCell ref="E139:F139"/>
    <mergeCell ref="J139:K139"/>
    <mergeCell ref="L139:M139"/>
    <mergeCell ref="N139:O139"/>
    <mergeCell ref="B138:C138"/>
    <mergeCell ref="L138:M138"/>
    <mergeCell ref="E136:F136"/>
    <mergeCell ref="J136:K136"/>
    <mergeCell ref="J137:K137"/>
    <mergeCell ref="E138:F138"/>
    <mergeCell ref="J138:K138"/>
    <mergeCell ref="B137:C137"/>
    <mergeCell ref="E137:F137"/>
    <mergeCell ref="B136:C136"/>
    <mergeCell ref="A146:C146"/>
    <mergeCell ref="D146:H146"/>
    <mergeCell ref="I146:K146"/>
    <mergeCell ref="A144:C144"/>
    <mergeCell ref="A145:C145"/>
    <mergeCell ref="N140:O140"/>
    <mergeCell ref="B140:C140"/>
    <mergeCell ref="E140:F140"/>
    <mergeCell ref="J140:K140"/>
    <mergeCell ref="L140:M140"/>
  </mergeCells>
  <printOptions horizontalCentered="1" verticalCentered="1"/>
  <pageMargins left="0.7874015748031497" right="0.3937007874015748" top="0.3937007874015748" bottom="0.3937007874015748" header="0.5118110236220472" footer="0.5118110236220472"/>
  <pageSetup blackAndWhite="1" fitToHeight="6" fitToWidth="0" horizontalDpi="300" verticalDpi="300" orientation="portrait" pageOrder="overThenDown" paperSize="9" scale="55" r:id="rId1"/>
  <rowBreaks count="2" manualBreakCount="2">
    <brk id="52" max="14" man="1"/>
    <brk id="10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T54"/>
  <sheetViews>
    <sheetView zoomScale="93" zoomScaleNormal="93" zoomScaleSheetLayoutView="93" zoomScalePageLayoutView="0" workbookViewId="0" topLeftCell="A13">
      <selection activeCell="J33" sqref="J33"/>
    </sheetView>
  </sheetViews>
  <sheetFormatPr defaultColWidth="11.5546875" defaultRowHeight="15"/>
  <cols>
    <col min="1" max="1" width="5.77734375" style="47" customWidth="1"/>
    <col min="2" max="2" width="22.3359375" style="46" customWidth="1"/>
    <col min="3" max="3" width="3.77734375" style="48" customWidth="1"/>
    <col min="4" max="4" width="5.77734375" style="46" customWidth="1"/>
    <col min="5" max="5" width="0.88671875" style="48" customWidth="1"/>
    <col min="6" max="6" width="5.77734375" style="49" customWidth="1"/>
    <col min="7" max="7" width="10.5546875" style="50" customWidth="1"/>
    <col min="8" max="8" width="4.77734375" style="46" customWidth="1"/>
    <col min="9" max="9" width="0.88671875" style="48" customWidth="1"/>
    <col min="10" max="10" width="7.21484375" style="49" customWidth="1"/>
    <col min="11" max="11" width="5.77734375" style="47" customWidth="1"/>
    <col min="12" max="12" width="18.77734375" style="46" customWidth="1"/>
    <col min="13" max="13" width="3.77734375" style="48" customWidth="1"/>
    <col min="14" max="14" width="5.77734375" style="46" customWidth="1"/>
    <col min="15" max="15" width="0.88671875" style="48" customWidth="1"/>
    <col min="16" max="16" width="5.77734375" style="49" customWidth="1"/>
    <col min="17" max="17" width="6.3359375" style="50" customWidth="1"/>
    <col min="18" max="18" width="4.77734375" style="46" customWidth="1"/>
    <col min="19" max="19" width="0.88671875" style="48" customWidth="1"/>
    <col min="20" max="20" width="4.77734375" style="49" customWidth="1"/>
    <col min="21" max="16384" width="11.5546875" style="46" customWidth="1"/>
  </cols>
  <sheetData>
    <row r="1" spans="1:20" ht="44.25">
      <c r="A1" s="240" t="str">
        <f>Spielpläne!$K$4</f>
        <v>Radpolo U13 + U15 "Liga"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0" s="45" customFormat="1" ht="60" customHeight="1">
      <c r="A2" s="241" t="s">
        <v>60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s="51" customFormat="1" ht="39.75" customHeight="1">
      <c r="A3" s="237" t="str">
        <f>CONCATENATE(Einteilung!$B$42," ")</f>
        <v>1. Spieltag 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0" s="5" customFormat="1" ht="24.75" customHeight="1">
      <c r="A4" s="238" t="str">
        <f>Ergebnisse!C2</f>
        <v> in </v>
      </c>
      <c r="B4" s="238">
        <f>Ergebnisse!D2</f>
        <v>0</v>
      </c>
      <c r="C4" s="236" t="str">
        <f>Ergebnisse!E2</f>
        <v>Frellstedt</v>
      </c>
      <c r="D4" s="236">
        <f>Ergebnisse!F2</f>
        <v>0</v>
      </c>
      <c r="E4" s="236">
        <f>Ergebnisse!G2</f>
        <v>0</v>
      </c>
      <c r="F4" s="236">
        <f>Ergebnisse!H2</f>
        <v>0</v>
      </c>
      <c r="G4" s="236">
        <f>Ergebnisse!I2</f>
        <v>0</v>
      </c>
      <c r="H4" s="176">
        <f>Ergebnisse!J2</f>
        <v>45235</v>
      </c>
      <c r="I4" s="176">
        <f>Ergebnisse!K2</f>
        <v>0</v>
      </c>
      <c r="J4" s="176">
        <f>Ergebnisse!L2</f>
        <v>0</v>
      </c>
      <c r="K4" s="238"/>
      <c r="L4" s="238"/>
      <c r="M4" s="236"/>
      <c r="N4" s="236"/>
      <c r="O4" s="236"/>
      <c r="P4" s="236"/>
      <c r="Q4" s="236"/>
      <c r="R4" s="239"/>
      <c r="S4" s="239"/>
      <c r="T4" s="239"/>
    </row>
    <row r="5" spans="1:20" s="52" customFormat="1" ht="24.75" customHeight="1">
      <c r="A5" s="28" t="str">
        <f>Ergebnisse!C3</f>
        <v>1. </v>
      </c>
      <c r="B5" s="53" t="str">
        <f>Ergebnisse!D3</f>
        <v>RSV Frellstedt I U15</v>
      </c>
      <c r="C5" s="29" t="str">
        <f>Ergebnisse!E3</f>
        <v>-</v>
      </c>
      <c r="D5" s="154" t="str">
        <f>Ergebnisse!F3</f>
        <v>RSV Frellstedt II U15</v>
      </c>
      <c r="E5" s="154">
        <f>Ergebnisse!G3</f>
        <v>0</v>
      </c>
      <c r="F5" s="154">
        <f>Ergebnisse!H3</f>
        <v>0</v>
      </c>
      <c r="G5" s="154">
        <f>Ergebnisse!I3</f>
        <v>0</v>
      </c>
      <c r="H5" s="54">
        <v>2</v>
      </c>
      <c r="I5" s="29" t="str">
        <f>Ergebnisse!K3</f>
        <v>:</v>
      </c>
      <c r="J5" s="35">
        <v>3</v>
      </c>
      <c r="K5" s="28"/>
      <c r="L5" s="53"/>
      <c r="M5" s="29"/>
      <c r="N5" s="154"/>
      <c r="O5" s="154"/>
      <c r="P5" s="154"/>
      <c r="Q5" s="154"/>
      <c r="R5" s="54"/>
      <c r="S5" s="29"/>
      <c r="T5" s="35"/>
    </row>
    <row r="6" spans="1:20" s="52" customFormat="1" ht="19.5" customHeight="1">
      <c r="A6" s="28" t="str">
        <f>Ergebnisse!C4</f>
        <v>2. </v>
      </c>
      <c r="B6" s="53" t="str">
        <f>Ergebnisse!D4</f>
        <v>RVS Obernfeld I U15</v>
      </c>
      <c r="C6" s="29" t="str">
        <f>Ergebnisse!E4</f>
        <v>-</v>
      </c>
      <c r="D6" s="154" t="str">
        <f>Ergebnisse!F4</f>
        <v>RSV Frellstedt I U13</v>
      </c>
      <c r="E6" s="154">
        <f>Ergebnisse!G4</f>
        <v>0</v>
      </c>
      <c r="F6" s="154">
        <f>Ergebnisse!H4</f>
        <v>0</v>
      </c>
      <c r="G6" s="154">
        <f>Ergebnisse!I4</f>
        <v>0</v>
      </c>
      <c r="H6" s="54">
        <v>1</v>
      </c>
      <c r="I6" s="29" t="str">
        <f>Ergebnisse!K4</f>
        <v>:</v>
      </c>
      <c r="J6" s="35">
        <v>2</v>
      </c>
      <c r="K6" s="28"/>
      <c r="L6" s="53"/>
      <c r="M6" s="29"/>
      <c r="N6" s="154"/>
      <c r="O6" s="154"/>
      <c r="P6" s="154"/>
      <c r="Q6" s="154"/>
      <c r="R6" s="54"/>
      <c r="S6" s="29"/>
      <c r="T6" s="35"/>
    </row>
    <row r="7" spans="1:20" s="52" customFormat="1" ht="19.5" customHeight="1">
      <c r="A7" s="28" t="str">
        <f>Ergebnisse!C5</f>
        <v>3. </v>
      </c>
      <c r="B7" s="53" t="str">
        <f>Ergebnisse!D5</f>
        <v>RSV Halle I U13</v>
      </c>
      <c r="C7" s="29" t="str">
        <f>Ergebnisse!E5</f>
        <v>-</v>
      </c>
      <c r="D7" s="154" t="str">
        <f>Ergebnisse!F5</f>
        <v>RSV Frellstedt II U15</v>
      </c>
      <c r="E7" s="154">
        <f>Ergebnisse!G5</f>
        <v>0</v>
      </c>
      <c r="F7" s="154">
        <f>Ergebnisse!H5</f>
        <v>0</v>
      </c>
      <c r="G7" s="154">
        <f>Ergebnisse!I5</f>
        <v>0</v>
      </c>
      <c r="H7" s="54">
        <v>4</v>
      </c>
      <c r="I7" s="29" t="str">
        <f>Ergebnisse!K5</f>
        <v>:</v>
      </c>
      <c r="J7" s="35">
        <v>0</v>
      </c>
      <c r="K7" s="28"/>
      <c r="L7" s="53"/>
      <c r="M7" s="29"/>
      <c r="N7" s="154"/>
      <c r="O7" s="154"/>
      <c r="P7" s="154"/>
      <c r="Q7" s="154"/>
      <c r="R7" s="54"/>
      <c r="S7" s="29"/>
      <c r="T7" s="35"/>
    </row>
    <row r="8" spans="1:20" s="52" customFormat="1" ht="24.75" customHeight="1">
      <c r="A8" s="28" t="str">
        <f>Ergebnisse!C6</f>
        <v>4. </v>
      </c>
      <c r="B8" s="53" t="str">
        <f>Ergebnisse!D6</f>
        <v>RSV Frellstedt I U15</v>
      </c>
      <c r="C8" s="29" t="str">
        <f>Ergebnisse!E6</f>
        <v>-</v>
      </c>
      <c r="D8" s="154" t="str">
        <f>Ergebnisse!F6</f>
        <v>RSV Frellstedt I U13</v>
      </c>
      <c r="E8" s="154">
        <f>Ergebnisse!G6</f>
        <v>0</v>
      </c>
      <c r="F8" s="154">
        <f>Ergebnisse!H6</f>
        <v>0</v>
      </c>
      <c r="G8" s="154">
        <f>Ergebnisse!I6</f>
        <v>0</v>
      </c>
      <c r="H8" s="54">
        <v>2</v>
      </c>
      <c r="I8" s="29" t="str">
        <f>Ergebnisse!K6</f>
        <v>:</v>
      </c>
      <c r="J8" s="35">
        <v>3</v>
      </c>
      <c r="K8" s="28"/>
      <c r="L8" s="53"/>
      <c r="M8" s="29"/>
      <c r="N8" s="154"/>
      <c r="O8" s="154"/>
      <c r="P8" s="154"/>
      <c r="Q8" s="154"/>
      <c r="R8" s="54"/>
      <c r="S8" s="29"/>
      <c r="T8" s="35"/>
    </row>
    <row r="9" spans="1:20" s="52" customFormat="1" ht="19.5" customHeight="1">
      <c r="A9" s="28" t="str">
        <f>Ergebnisse!C7</f>
        <v>5. </v>
      </c>
      <c r="B9" s="53" t="str">
        <f>Ergebnisse!D7</f>
        <v>RVS Obernfeld I U15</v>
      </c>
      <c r="C9" s="29" t="str">
        <f>Ergebnisse!E7</f>
        <v>-</v>
      </c>
      <c r="D9" s="154" t="str">
        <f>Ergebnisse!F7</f>
        <v>RSV Halle I U13</v>
      </c>
      <c r="E9" s="154">
        <f>Ergebnisse!G7</f>
        <v>0</v>
      </c>
      <c r="F9" s="154">
        <f>Ergebnisse!H7</f>
        <v>0</v>
      </c>
      <c r="G9" s="154">
        <f>Ergebnisse!I7</f>
        <v>0</v>
      </c>
      <c r="H9" s="54">
        <v>4</v>
      </c>
      <c r="I9" s="29" t="str">
        <f>Ergebnisse!K7</f>
        <v>:</v>
      </c>
      <c r="J9" s="35">
        <v>1</v>
      </c>
      <c r="K9" s="28"/>
      <c r="L9" s="53"/>
      <c r="M9" s="29"/>
      <c r="N9" s="154"/>
      <c r="O9" s="154"/>
      <c r="P9" s="154"/>
      <c r="Q9" s="154"/>
      <c r="R9" s="54"/>
      <c r="S9" s="29"/>
      <c r="T9" s="35"/>
    </row>
    <row r="10" spans="1:20" s="52" customFormat="1" ht="19.5" customHeight="1">
      <c r="A10" s="28" t="str">
        <f>Ergebnisse!C8</f>
        <v>6. </v>
      </c>
      <c r="B10" s="53" t="str">
        <f>Ergebnisse!D8</f>
        <v>RSV Frellstedt I U13</v>
      </c>
      <c r="C10" s="29" t="str">
        <f>Ergebnisse!E8</f>
        <v>-</v>
      </c>
      <c r="D10" s="154" t="str">
        <f>Ergebnisse!F8</f>
        <v>RSV Frellstedt II U15</v>
      </c>
      <c r="E10" s="154">
        <f>Ergebnisse!G8</f>
        <v>0</v>
      </c>
      <c r="F10" s="154">
        <f>Ergebnisse!H8</f>
        <v>0</v>
      </c>
      <c r="G10" s="154">
        <f>Ergebnisse!I8</f>
        <v>0</v>
      </c>
      <c r="H10" s="54">
        <v>5</v>
      </c>
      <c r="I10" s="29" t="str">
        <f>Ergebnisse!K8</f>
        <v>:</v>
      </c>
      <c r="J10" s="35">
        <v>1</v>
      </c>
      <c r="K10" s="28"/>
      <c r="L10" s="53"/>
      <c r="M10" s="29"/>
      <c r="N10" s="154"/>
      <c r="O10" s="154"/>
      <c r="P10" s="154"/>
      <c r="Q10" s="154"/>
      <c r="R10" s="54"/>
      <c r="S10" s="29"/>
      <c r="T10" s="35"/>
    </row>
    <row r="11" spans="1:20" s="52" customFormat="1" ht="24.75" customHeight="1">
      <c r="A11" s="28" t="str">
        <f>Ergebnisse!C9</f>
        <v>7. </v>
      </c>
      <c r="B11" s="53" t="str">
        <f>Ergebnisse!D9</f>
        <v>RSV Frellstedt I U15</v>
      </c>
      <c r="C11" s="29" t="str">
        <f>Ergebnisse!E9</f>
        <v>-</v>
      </c>
      <c r="D11" s="154" t="str">
        <f>Ergebnisse!F9</f>
        <v>RSV Halle I U13</v>
      </c>
      <c r="E11" s="154">
        <f>Ergebnisse!G9</f>
        <v>0</v>
      </c>
      <c r="F11" s="154">
        <f>Ergebnisse!H9</f>
        <v>0</v>
      </c>
      <c r="G11" s="154">
        <f>Ergebnisse!I9</f>
        <v>0</v>
      </c>
      <c r="H11" s="54">
        <v>4</v>
      </c>
      <c r="I11" s="29" t="str">
        <f>Ergebnisse!K9</f>
        <v>:</v>
      </c>
      <c r="J11" s="35">
        <v>1</v>
      </c>
      <c r="K11" s="28"/>
      <c r="L11" s="53"/>
      <c r="M11" s="29"/>
      <c r="N11" s="154"/>
      <c r="O11" s="154"/>
      <c r="P11" s="154"/>
      <c r="Q11" s="154"/>
      <c r="R11" s="54"/>
      <c r="S11" s="29"/>
      <c r="T11" s="35"/>
    </row>
    <row r="12" spans="1:20" s="52" customFormat="1" ht="19.5" customHeight="1">
      <c r="A12" s="28" t="str">
        <f>Ergebnisse!C10</f>
        <v>8. </v>
      </c>
      <c r="B12" s="53" t="str">
        <f>Ergebnisse!D10</f>
        <v>RVS Obernfeld I U15</v>
      </c>
      <c r="C12" s="29" t="str">
        <f>Ergebnisse!E10</f>
        <v>-</v>
      </c>
      <c r="D12" s="154" t="str">
        <f>Ergebnisse!F10</f>
        <v>RSV Frellstedt II U15</v>
      </c>
      <c r="E12" s="154">
        <f>Ergebnisse!G10</f>
        <v>0</v>
      </c>
      <c r="F12" s="154">
        <f>Ergebnisse!H10</f>
        <v>0</v>
      </c>
      <c r="G12" s="154">
        <f>Ergebnisse!I10</f>
        <v>0</v>
      </c>
      <c r="H12" s="54">
        <v>4</v>
      </c>
      <c r="I12" s="29" t="str">
        <f>Ergebnisse!K10</f>
        <v>:</v>
      </c>
      <c r="J12" s="35">
        <v>1</v>
      </c>
      <c r="K12" s="28"/>
      <c r="L12" s="53"/>
      <c r="M12" s="29"/>
      <c r="N12" s="154"/>
      <c r="O12" s="154"/>
      <c r="P12" s="154"/>
      <c r="Q12" s="154"/>
      <c r="R12" s="54"/>
      <c r="S12" s="29"/>
      <c r="T12" s="35"/>
    </row>
    <row r="13" spans="1:20" s="52" customFormat="1" ht="19.5" customHeight="1">
      <c r="A13" s="28" t="str">
        <f>Ergebnisse!C11</f>
        <v>9. </v>
      </c>
      <c r="B13" s="53" t="str">
        <f>Ergebnisse!D11</f>
        <v>RSV Frellstedt I U13</v>
      </c>
      <c r="C13" s="29" t="str">
        <f>Ergebnisse!E11</f>
        <v>-</v>
      </c>
      <c r="D13" s="154" t="str">
        <f>Ergebnisse!F11</f>
        <v>RSV Halle I U13</v>
      </c>
      <c r="E13" s="154">
        <f>Ergebnisse!G11</f>
        <v>0</v>
      </c>
      <c r="F13" s="154">
        <f>Ergebnisse!H11</f>
        <v>0</v>
      </c>
      <c r="G13" s="154">
        <f>Ergebnisse!I11</f>
        <v>0</v>
      </c>
      <c r="H13" s="54">
        <v>6</v>
      </c>
      <c r="I13" s="29" t="str">
        <f>Ergebnisse!K11</f>
        <v>:</v>
      </c>
      <c r="J13" s="35">
        <v>1</v>
      </c>
      <c r="K13" s="28"/>
      <c r="L13" s="53"/>
      <c r="M13" s="29"/>
      <c r="N13" s="154"/>
      <c r="O13" s="154"/>
      <c r="P13" s="154"/>
      <c r="Q13" s="154"/>
      <c r="R13" s="54"/>
      <c r="S13" s="29"/>
      <c r="T13" s="35"/>
    </row>
    <row r="14" spans="1:20" s="52" customFormat="1" ht="24.75" customHeight="1">
      <c r="A14" s="28" t="str">
        <f>Ergebnisse!C12</f>
        <v>10. </v>
      </c>
      <c r="B14" s="53" t="str">
        <f>Ergebnisse!D12</f>
        <v>RSV Frellstedt I U15</v>
      </c>
      <c r="C14" s="29" t="str">
        <f>Ergebnisse!E12</f>
        <v>-</v>
      </c>
      <c r="D14" s="154" t="str">
        <f>Ergebnisse!F12</f>
        <v>RVS Obernfeld I U15</v>
      </c>
      <c r="E14" s="154">
        <f>Ergebnisse!G12</f>
        <v>0</v>
      </c>
      <c r="F14" s="154">
        <f>Ergebnisse!H12</f>
        <v>0</v>
      </c>
      <c r="G14" s="154">
        <f>Ergebnisse!I12</f>
        <v>0</v>
      </c>
      <c r="H14" s="54">
        <v>0</v>
      </c>
      <c r="I14" s="29" t="str">
        <f>Ergebnisse!K12</f>
        <v>:</v>
      </c>
      <c r="J14" s="35">
        <v>4</v>
      </c>
      <c r="K14" s="28"/>
      <c r="L14" s="53"/>
      <c r="M14" s="29"/>
      <c r="N14" s="154"/>
      <c r="O14" s="154"/>
      <c r="P14" s="154"/>
      <c r="Q14" s="154"/>
      <c r="R14" s="54"/>
      <c r="S14" s="29"/>
      <c r="T14" s="35"/>
    </row>
    <row r="15" spans="1:20" s="52" customFormat="1" ht="19.5" customHeight="1">
      <c r="A15" s="28"/>
      <c r="B15" s="53"/>
      <c r="C15" s="29"/>
      <c r="D15" s="154"/>
      <c r="E15" s="154"/>
      <c r="F15" s="154"/>
      <c r="G15" s="154"/>
      <c r="H15" s="54"/>
      <c r="I15" s="29"/>
      <c r="J15" s="35"/>
      <c r="K15" s="28"/>
      <c r="L15" s="53"/>
      <c r="M15" s="29"/>
      <c r="N15" s="154"/>
      <c r="O15" s="154"/>
      <c r="P15" s="154"/>
      <c r="Q15" s="154"/>
      <c r="R15" s="54"/>
      <c r="S15" s="29"/>
      <c r="T15" s="35"/>
    </row>
    <row r="16" spans="1:20" s="52" customFormat="1" ht="19.5" customHeight="1">
      <c r="A16" s="28"/>
      <c r="B16" s="53"/>
      <c r="C16" s="29"/>
      <c r="D16" s="154"/>
      <c r="E16" s="154"/>
      <c r="F16" s="154"/>
      <c r="G16" s="154"/>
      <c r="H16" s="54"/>
      <c r="I16" s="29"/>
      <c r="J16" s="35"/>
      <c r="K16" s="28"/>
      <c r="L16" s="53"/>
      <c r="M16" s="29"/>
      <c r="N16" s="73"/>
      <c r="O16" s="73"/>
      <c r="P16" s="73"/>
      <c r="Q16" s="73"/>
      <c r="R16" s="54"/>
      <c r="S16" s="29"/>
      <c r="T16" s="35"/>
    </row>
    <row r="17" spans="1:20" s="52" customFormat="1" ht="19.5" customHeight="1">
      <c r="A17" s="28"/>
      <c r="B17" s="53"/>
      <c r="C17" s="29"/>
      <c r="D17" s="154"/>
      <c r="E17" s="154"/>
      <c r="F17" s="154"/>
      <c r="G17" s="154"/>
      <c r="H17" s="54"/>
      <c r="I17" s="29"/>
      <c r="J17" s="35"/>
      <c r="K17" s="28"/>
      <c r="L17" s="53"/>
      <c r="M17" s="29"/>
      <c r="N17" s="73"/>
      <c r="O17" s="73"/>
      <c r="P17" s="73"/>
      <c r="Q17" s="73"/>
      <c r="R17" s="54"/>
      <c r="S17" s="29"/>
      <c r="T17" s="35"/>
    </row>
    <row r="18" spans="1:20" s="52" customFormat="1" ht="19.5" customHeight="1">
      <c r="A18" s="28"/>
      <c r="B18" s="53"/>
      <c r="C18" s="29"/>
      <c r="D18" s="154"/>
      <c r="E18" s="154"/>
      <c r="F18" s="154"/>
      <c r="G18" s="154"/>
      <c r="H18" s="54"/>
      <c r="I18" s="29"/>
      <c r="J18" s="35"/>
      <c r="K18" s="28"/>
      <c r="L18" s="53"/>
      <c r="M18" s="29"/>
      <c r="N18" s="73"/>
      <c r="O18" s="73"/>
      <c r="P18" s="73"/>
      <c r="Q18" s="73"/>
      <c r="R18" s="54"/>
      <c r="S18" s="29"/>
      <c r="T18" s="35"/>
    </row>
    <row r="19" spans="1:20" s="52" customFormat="1" ht="19.5" customHeight="1">
      <c r="A19" s="28"/>
      <c r="B19" s="53"/>
      <c r="C19" s="29"/>
      <c r="D19" s="154"/>
      <c r="E19" s="154"/>
      <c r="F19" s="154"/>
      <c r="G19" s="154"/>
      <c r="H19" s="54"/>
      <c r="I19" s="29"/>
      <c r="J19" s="35"/>
      <c r="K19" s="28"/>
      <c r="L19" s="53"/>
      <c r="M19" s="29"/>
      <c r="N19" s="73"/>
      <c r="O19" s="73"/>
      <c r="P19" s="73"/>
      <c r="Q19" s="73"/>
      <c r="R19" s="54"/>
      <c r="S19" s="29"/>
      <c r="T19" s="35"/>
    </row>
    <row r="20" spans="1:20" ht="44.25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</row>
    <row r="21" spans="1:20" s="51" customFormat="1" ht="39.75" customHeight="1">
      <c r="A21" s="237" t="str">
        <f>CONCATENATE(Einteilung!$B$44," ")</f>
        <v>2. Spieltag 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</row>
    <row r="22" spans="1:20" s="5" customFormat="1" ht="24.75" customHeight="1">
      <c r="A22" s="238" t="str">
        <f>Ergebnisse!M2</f>
        <v> in </v>
      </c>
      <c r="B22" s="238"/>
      <c r="C22" s="236" t="str">
        <f>Ergebnisse!O2</f>
        <v>Obernfeld</v>
      </c>
      <c r="D22" s="236"/>
      <c r="E22" s="236"/>
      <c r="F22" s="236"/>
      <c r="G22" s="236"/>
      <c r="H22" s="176">
        <f>Ergebnisse!T2</f>
        <v>45319</v>
      </c>
      <c r="I22" s="176"/>
      <c r="J22" s="176"/>
      <c r="K22" s="238"/>
      <c r="L22" s="238"/>
      <c r="M22" s="236"/>
      <c r="N22" s="236"/>
      <c r="O22" s="236"/>
      <c r="P22" s="236"/>
      <c r="Q22" s="236"/>
      <c r="R22" s="239"/>
      <c r="S22" s="239"/>
      <c r="T22" s="239"/>
    </row>
    <row r="23" spans="1:20" s="5" customFormat="1" ht="24.75" customHeight="1">
      <c r="A23" s="28" t="str">
        <f>Ergebnisse!M3</f>
        <v>1. </v>
      </c>
      <c r="B23" s="53" t="str">
        <f>Ergebnisse!N3</f>
        <v>RSV Frellstedt I U15</v>
      </c>
      <c r="C23" s="29" t="str">
        <f>Ergebnisse!O3</f>
        <v>-</v>
      </c>
      <c r="D23" s="154" t="str">
        <f>Ergebnisse!P3</f>
        <v>RSV Frellstedt II U15</v>
      </c>
      <c r="E23" s="154"/>
      <c r="F23" s="154"/>
      <c r="G23" s="154"/>
      <c r="H23" s="54">
        <v>3</v>
      </c>
      <c r="I23" s="29" t="str">
        <f>Ergebnisse!U3</f>
        <v>:</v>
      </c>
      <c r="J23" s="35">
        <v>0</v>
      </c>
      <c r="K23" s="140"/>
      <c r="L23" s="140"/>
      <c r="M23" s="141"/>
      <c r="N23" s="141"/>
      <c r="O23" s="141"/>
      <c r="P23" s="141"/>
      <c r="Q23" s="141"/>
      <c r="R23" s="142"/>
      <c r="S23" s="142"/>
      <c r="T23" s="142"/>
    </row>
    <row r="24" spans="1:20" s="52" customFormat="1" ht="24.75" customHeight="1">
      <c r="A24" s="28" t="str">
        <f>Ergebnisse!M4</f>
        <v>2. </v>
      </c>
      <c r="B24" s="53" t="str">
        <f>Ergebnisse!N4</f>
        <v>RVS Obernfeld I U15</v>
      </c>
      <c r="C24" s="29" t="str">
        <f>Ergebnisse!O4</f>
        <v>-</v>
      </c>
      <c r="D24" s="154" t="str">
        <f>Ergebnisse!P4</f>
        <v>RSV Frellstedt I U13</v>
      </c>
      <c r="E24" s="154"/>
      <c r="F24" s="154"/>
      <c r="G24" s="154"/>
      <c r="H24" s="54">
        <v>2</v>
      </c>
      <c r="I24" s="29" t="str">
        <f>Ergebnisse!U4</f>
        <v>:</v>
      </c>
      <c r="J24" s="35">
        <v>2</v>
      </c>
      <c r="K24" s="28"/>
      <c r="L24" s="53"/>
      <c r="M24" s="29"/>
      <c r="N24" s="154"/>
      <c r="O24" s="154"/>
      <c r="P24" s="154"/>
      <c r="Q24" s="154"/>
      <c r="R24" s="54"/>
      <c r="S24" s="29"/>
      <c r="T24" s="35"/>
    </row>
    <row r="25" spans="1:20" s="52" customFormat="1" ht="19.5" customHeight="1">
      <c r="A25" s="28" t="str">
        <f>Ergebnisse!M5</f>
        <v>3. </v>
      </c>
      <c r="B25" s="53" t="str">
        <f>Ergebnisse!N5</f>
        <v>RSV Halle I U13</v>
      </c>
      <c r="C25" s="29" t="str">
        <f>Ergebnisse!O5</f>
        <v>-</v>
      </c>
      <c r="D25" s="154" t="str">
        <f>Ergebnisse!P5</f>
        <v>RSV Frellstedt II U15</v>
      </c>
      <c r="E25" s="154"/>
      <c r="F25" s="154"/>
      <c r="G25" s="154"/>
      <c r="H25" s="54">
        <v>1</v>
      </c>
      <c r="I25" s="29" t="str">
        <f>Ergebnisse!U5</f>
        <v>:</v>
      </c>
      <c r="J25" s="35">
        <v>2</v>
      </c>
      <c r="K25" s="28"/>
      <c r="L25" s="53"/>
      <c r="M25" s="29"/>
      <c r="N25" s="154"/>
      <c r="O25" s="154"/>
      <c r="P25" s="154"/>
      <c r="Q25" s="154"/>
      <c r="R25" s="54"/>
      <c r="S25" s="29"/>
      <c r="T25" s="35"/>
    </row>
    <row r="26" spans="1:20" s="52" customFormat="1" ht="19.5" customHeight="1">
      <c r="A26" s="28" t="str">
        <f>Ergebnisse!M6</f>
        <v>4. </v>
      </c>
      <c r="B26" s="53" t="str">
        <f>Ergebnisse!N6</f>
        <v>RSV Frellstedt I U15</v>
      </c>
      <c r="C26" s="29" t="str">
        <f>Ergebnisse!O6</f>
        <v>-</v>
      </c>
      <c r="D26" s="154" t="str">
        <f>Ergebnisse!P6</f>
        <v>RSV Frellstedt I U13</v>
      </c>
      <c r="E26" s="154"/>
      <c r="F26" s="154"/>
      <c r="G26" s="154"/>
      <c r="H26" s="54">
        <v>1</v>
      </c>
      <c r="I26" s="29" t="str">
        <f>Ergebnisse!U6</f>
        <v>:</v>
      </c>
      <c r="J26" s="35">
        <v>4</v>
      </c>
      <c r="K26" s="28"/>
      <c r="L26" s="53"/>
      <c r="M26" s="29"/>
      <c r="N26" s="154"/>
      <c r="O26" s="154"/>
      <c r="P26" s="154"/>
      <c r="Q26" s="154"/>
      <c r="R26" s="54"/>
      <c r="S26" s="29"/>
      <c r="T26" s="35"/>
    </row>
    <row r="27" spans="1:20" s="52" customFormat="1" ht="24.75" customHeight="1">
      <c r="A27" s="28" t="str">
        <f>Ergebnisse!M7</f>
        <v>5. </v>
      </c>
      <c r="B27" s="53" t="str">
        <f>Ergebnisse!N7</f>
        <v>RVS Obernfeld I U15</v>
      </c>
      <c r="C27" s="29" t="str">
        <f>Ergebnisse!O7</f>
        <v>-</v>
      </c>
      <c r="D27" s="154" t="str">
        <f>Ergebnisse!P7</f>
        <v>RSV Halle I U13</v>
      </c>
      <c r="E27" s="154"/>
      <c r="F27" s="154"/>
      <c r="G27" s="154"/>
      <c r="H27" s="54">
        <v>4</v>
      </c>
      <c r="I27" s="29" t="str">
        <f>Ergebnisse!U7</f>
        <v>:</v>
      </c>
      <c r="J27" s="35">
        <v>0</v>
      </c>
      <c r="K27" s="28"/>
      <c r="L27" s="53"/>
      <c r="M27" s="29"/>
      <c r="N27" s="154"/>
      <c r="O27" s="154"/>
      <c r="P27" s="154"/>
      <c r="Q27" s="154"/>
      <c r="R27" s="54"/>
      <c r="S27" s="29"/>
      <c r="T27" s="35"/>
    </row>
    <row r="28" spans="1:20" s="52" customFormat="1" ht="19.5" customHeight="1">
      <c r="A28" s="28" t="str">
        <f>Ergebnisse!M8</f>
        <v>6. </v>
      </c>
      <c r="B28" s="53" t="str">
        <f>Ergebnisse!N8</f>
        <v>RSV Frellstedt I U13</v>
      </c>
      <c r="C28" s="29" t="str">
        <f>Ergebnisse!O8</f>
        <v>-</v>
      </c>
      <c r="D28" s="154" t="str">
        <f>Ergebnisse!P8</f>
        <v>RSV Frellstedt II U15</v>
      </c>
      <c r="E28" s="154"/>
      <c r="F28" s="154"/>
      <c r="G28" s="154"/>
      <c r="H28" s="54">
        <v>5</v>
      </c>
      <c r="I28" s="29" t="str">
        <f>Ergebnisse!U8</f>
        <v>:</v>
      </c>
      <c r="J28" s="35">
        <v>0</v>
      </c>
      <c r="K28" s="28"/>
      <c r="L28" s="53"/>
      <c r="M28" s="29"/>
      <c r="N28" s="154"/>
      <c r="O28" s="154"/>
      <c r="P28" s="154"/>
      <c r="Q28" s="154"/>
      <c r="R28" s="54"/>
      <c r="S28" s="29"/>
      <c r="T28" s="35"/>
    </row>
    <row r="29" spans="1:20" s="52" customFormat="1" ht="19.5" customHeight="1">
      <c r="A29" s="28" t="str">
        <f>Ergebnisse!M9</f>
        <v>7. </v>
      </c>
      <c r="B29" s="53" t="str">
        <f>Ergebnisse!N9</f>
        <v>RSV Frellstedt I U15</v>
      </c>
      <c r="C29" s="29" t="str">
        <f>Ergebnisse!O9</f>
        <v>-</v>
      </c>
      <c r="D29" s="154" t="str">
        <f>Ergebnisse!P9</f>
        <v>RSV Halle I U13</v>
      </c>
      <c r="E29" s="154"/>
      <c r="F29" s="154"/>
      <c r="G29" s="154"/>
      <c r="H29" s="54">
        <v>6</v>
      </c>
      <c r="I29" s="29" t="str">
        <f>Ergebnisse!U9</f>
        <v>:</v>
      </c>
      <c r="J29" s="35">
        <v>1</v>
      </c>
      <c r="K29" s="28"/>
      <c r="L29" s="53"/>
      <c r="M29" s="29"/>
      <c r="N29" s="154"/>
      <c r="O29" s="154"/>
      <c r="P29" s="154"/>
      <c r="Q29" s="154"/>
      <c r="R29" s="54"/>
      <c r="S29" s="29"/>
      <c r="T29" s="35"/>
    </row>
    <row r="30" spans="1:20" s="52" customFormat="1" ht="24.75" customHeight="1">
      <c r="A30" s="28" t="str">
        <f>Ergebnisse!M10</f>
        <v>8. </v>
      </c>
      <c r="B30" s="53" t="str">
        <f>Ergebnisse!N10</f>
        <v>RVS Obernfeld I U15</v>
      </c>
      <c r="C30" s="29" t="str">
        <f>Ergebnisse!O10</f>
        <v>-</v>
      </c>
      <c r="D30" s="154" t="str">
        <f>Ergebnisse!P10</f>
        <v>RSV Frellstedt II U15</v>
      </c>
      <c r="E30" s="154"/>
      <c r="F30" s="154"/>
      <c r="G30" s="154"/>
      <c r="H30" s="54">
        <v>6</v>
      </c>
      <c r="I30" s="29" t="str">
        <f>Ergebnisse!U10</f>
        <v>:</v>
      </c>
      <c r="J30" s="35">
        <v>0</v>
      </c>
      <c r="K30" s="28"/>
      <c r="L30" s="53"/>
      <c r="M30" s="29"/>
      <c r="N30" s="154"/>
      <c r="O30" s="154"/>
      <c r="P30" s="154"/>
      <c r="Q30" s="154"/>
      <c r="R30" s="54"/>
      <c r="S30" s="29"/>
      <c r="T30" s="35"/>
    </row>
    <row r="31" spans="1:20" s="52" customFormat="1" ht="19.5" customHeight="1">
      <c r="A31" s="28" t="str">
        <f>Ergebnisse!M11</f>
        <v>9. </v>
      </c>
      <c r="B31" s="53" t="str">
        <f>Ergebnisse!N11</f>
        <v>RSV Frellstedt I U13</v>
      </c>
      <c r="C31" s="29" t="str">
        <f>Ergebnisse!O11</f>
        <v>-</v>
      </c>
      <c r="D31" s="154" t="str">
        <f>Ergebnisse!P11</f>
        <v>RSV Halle I U13</v>
      </c>
      <c r="E31" s="154"/>
      <c r="F31" s="154"/>
      <c r="G31" s="154"/>
      <c r="H31" s="54">
        <v>3</v>
      </c>
      <c r="I31" s="29" t="str">
        <f>Ergebnisse!U11</f>
        <v>:</v>
      </c>
      <c r="J31" s="35">
        <v>2</v>
      </c>
      <c r="K31" s="28"/>
      <c r="L31" s="53"/>
      <c r="M31" s="29"/>
      <c r="N31" s="154"/>
      <c r="O31" s="154"/>
      <c r="P31" s="154"/>
      <c r="Q31" s="154"/>
      <c r="R31" s="54"/>
      <c r="S31" s="29"/>
      <c r="T31" s="35"/>
    </row>
    <row r="32" spans="1:20" s="52" customFormat="1" ht="19.5" customHeight="1">
      <c r="A32" s="28" t="str">
        <f>Ergebnisse!M12</f>
        <v>10. </v>
      </c>
      <c r="B32" s="53" t="str">
        <f>Ergebnisse!N12</f>
        <v>RSV Frellstedt I U15</v>
      </c>
      <c r="C32" s="29" t="str">
        <f>Ergebnisse!O12</f>
        <v>-</v>
      </c>
      <c r="D32" s="154" t="str">
        <f>Ergebnisse!P12</f>
        <v>RVS Obernfeld I U15</v>
      </c>
      <c r="E32" s="154"/>
      <c r="F32" s="154"/>
      <c r="G32" s="154"/>
      <c r="H32" s="54">
        <v>2</v>
      </c>
      <c r="I32" s="29" t="str">
        <f>Ergebnisse!U12</f>
        <v>:</v>
      </c>
      <c r="J32" s="35">
        <v>4</v>
      </c>
      <c r="K32" s="28"/>
      <c r="L32" s="53"/>
      <c r="M32" s="29"/>
      <c r="N32" s="154"/>
      <c r="O32" s="154"/>
      <c r="P32" s="154"/>
      <c r="Q32" s="154"/>
      <c r="R32" s="54"/>
      <c r="S32" s="29"/>
      <c r="T32" s="35"/>
    </row>
    <row r="33" spans="1:20" s="52" customFormat="1" ht="24.75" customHeight="1">
      <c r="A33" s="28"/>
      <c r="B33" s="53"/>
      <c r="C33" s="29"/>
      <c r="D33" s="154"/>
      <c r="E33" s="154"/>
      <c r="F33" s="154"/>
      <c r="G33" s="154"/>
      <c r="H33" s="54"/>
      <c r="I33" s="29"/>
      <c r="J33" s="35"/>
      <c r="K33" s="28"/>
      <c r="L33" s="53"/>
      <c r="M33" s="29"/>
      <c r="N33" s="154"/>
      <c r="O33" s="154"/>
      <c r="P33" s="154"/>
      <c r="Q33" s="154"/>
      <c r="R33" s="54"/>
      <c r="S33" s="29"/>
      <c r="T33" s="35"/>
    </row>
    <row r="34" spans="1:20" s="52" customFormat="1" ht="19.5" customHeight="1">
      <c r="A34" s="28"/>
      <c r="B34" s="53"/>
      <c r="C34" s="29"/>
      <c r="D34" s="154"/>
      <c r="E34" s="154"/>
      <c r="F34" s="154"/>
      <c r="G34" s="154"/>
      <c r="H34" s="54"/>
      <c r="I34" s="29"/>
      <c r="J34" s="35"/>
      <c r="K34" s="28"/>
      <c r="L34" s="53"/>
      <c r="M34" s="29"/>
      <c r="N34" s="154"/>
      <c r="O34" s="154"/>
      <c r="P34" s="154"/>
      <c r="Q34" s="154"/>
      <c r="R34" s="54"/>
      <c r="S34" s="29"/>
      <c r="T34" s="35"/>
    </row>
    <row r="35" spans="1:20" s="52" customFormat="1" ht="19.5" customHeight="1">
      <c r="A35" s="28"/>
      <c r="B35" s="53"/>
      <c r="C35" s="29"/>
      <c r="D35" s="154"/>
      <c r="E35" s="154"/>
      <c r="F35" s="154"/>
      <c r="G35" s="154"/>
      <c r="H35" s="54"/>
      <c r="I35" s="29"/>
      <c r="J35" s="35"/>
      <c r="K35" s="28"/>
      <c r="L35" s="53"/>
      <c r="M35" s="29"/>
      <c r="N35" s="73"/>
      <c r="O35" s="73"/>
      <c r="P35" s="73"/>
      <c r="Q35" s="73"/>
      <c r="R35" s="54"/>
      <c r="S35" s="29"/>
      <c r="T35" s="35"/>
    </row>
    <row r="36" spans="1:20" s="52" customFormat="1" ht="19.5" customHeight="1">
      <c r="A36" s="28"/>
      <c r="B36" s="53"/>
      <c r="C36" s="29"/>
      <c r="D36" s="154"/>
      <c r="E36" s="154"/>
      <c r="F36" s="154"/>
      <c r="G36" s="154"/>
      <c r="H36" s="54"/>
      <c r="I36" s="29"/>
      <c r="J36" s="35"/>
      <c r="K36" s="28"/>
      <c r="L36" s="53"/>
      <c r="M36" s="29"/>
      <c r="N36" s="73"/>
      <c r="O36" s="73"/>
      <c r="P36" s="73"/>
      <c r="Q36" s="73"/>
      <c r="R36" s="54"/>
      <c r="S36" s="29"/>
      <c r="T36" s="35"/>
    </row>
    <row r="37" spans="1:20" s="52" customFormat="1" ht="19.5" customHeight="1">
      <c r="A37" s="28"/>
      <c r="B37" s="53"/>
      <c r="C37" s="29"/>
      <c r="D37" s="154"/>
      <c r="E37" s="154"/>
      <c r="F37" s="154"/>
      <c r="G37" s="154"/>
      <c r="H37" s="54"/>
      <c r="I37" s="29"/>
      <c r="J37" s="35"/>
      <c r="K37" s="28"/>
      <c r="L37" s="53"/>
      <c r="M37" s="29"/>
      <c r="N37" s="73"/>
      <c r="O37" s="73"/>
      <c r="P37" s="73"/>
      <c r="Q37" s="73"/>
      <c r="R37" s="54"/>
      <c r="S37" s="29"/>
      <c r="T37" s="35"/>
    </row>
    <row r="38" spans="1:20" s="51" customFormat="1" ht="39.75" customHeight="1">
      <c r="A38" s="237" t="str">
        <f>CONCATENATE(Einteilung!$B$46," ")</f>
        <v>3. Spieltag 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</row>
    <row r="39" spans="1:20" s="5" customFormat="1" ht="24.75" customHeight="1">
      <c r="A39" s="238" t="str">
        <f>Ergebnisse!W2</f>
        <v> in </v>
      </c>
      <c r="B39" s="238"/>
      <c r="C39" s="236" t="str">
        <f>Ergebnisse!Y2</f>
        <v>Halle</v>
      </c>
      <c r="D39" s="236"/>
      <c r="E39" s="236"/>
      <c r="F39" s="236"/>
      <c r="G39" s="236"/>
      <c r="H39" s="176">
        <f>Ergebnisse!AD2</f>
        <v>45333</v>
      </c>
      <c r="I39" s="176"/>
      <c r="J39" s="176"/>
      <c r="K39" s="238"/>
      <c r="L39" s="238"/>
      <c r="M39" s="236"/>
      <c r="N39" s="236"/>
      <c r="O39" s="236"/>
      <c r="P39" s="236"/>
      <c r="Q39" s="236"/>
      <c r="R39" s="239"/>
      <c r="S39" s="239"/>
      <c r="T39" s="239"/>
    </row>
    <row r="40" spans="1:20" s="52" customFormat="1" ht="24.75" customHeight="1">
      <c r="A40" s="28" t="str">
        <f>Ergebnisse!W3</f>
        <v>1. </v>
      </c>
      <c r="B40" s="53" t="str">
        <f>Ergebnisse!X3</f>
        <v>RSV Frellstedt I U15</v>
      </c>
      <c r="C40" s="29" t="str">
        <f>Ergebnisse!Y3</f>
        <v>-</v>
      </c>
      <c r="D40" s="154" t="str">
        <f>Ergebnisse!Z3</f>
        <v>RSV Frellstedt II U15</v>
      </c>
      <c r="E40" s="154"/>
      <c r="F40" s="154"/>
      <c r="G40" s="154"/>
      <c r="H40" s="54"/>
      <c r="I40" s="29" t="str">
        <f>Ergebnisse!AE3</f>
        <v>:</v>
      </c>
      <c r="J40" s="35"/>
      <c r="K40" s="28"/>
      <c r="L40" s="53"/>
      <c r="M40" s="29"/>
      <c r="N40" s="154"/>
      <c r="O40" s="154"/>
      <c r="P40" s="154"/>
      <c r="Q40" s="154"/>
      <c r="R40" s="54"/>
      <c r="S40" s="29"/>
      <c r="T40" s="35"/>
    </row>
    <row r="41" spans="1:20" s="52" customFormat="1" ht="19.5" customHeight="1">
      <c r="A41" s="28" t="str">
        <f>Ergebnisse!W4</f>
        <v>2. </v>
      </c>
      <c r="B41" s="53" t="str">
        <f>Ergebnisse!X4</f>
        <v>RVS Obernfeld I U15</v>
      </c>
      <c r="C41" s="29" t="str">
        <f>Ergebnisse!Y4</f>
        <v>-</v>
      </c>
      <c r="D41" s="154" t="str">
        <f>Ergebnisse!Z4</f>
        <v>RSV Frellstedt I U13</v>
      </c>
      <c r="E41" s="154"/>
      <c r="F41" s="154"/>
      <c r="G41" s="154"/>
      <c r="H41" s="54"/>
      <c r="I41" s="29" t="str">
        <f>Ergebnisse!AE4</f>
        <v>:</v>
      </c>
      <c r="J41" s="35"/>
      <c r="K41" s="28"/>
      <c r="L41" s="53"/>
      <c r="M41" s="29"/>
      <c r="N41" s="154"/>
      <c r="O41" s="154"/>
      <c r="P41" s="154"/>
      <c r="Q41" s="154"/>
      <c r="R41" s="54"/>
      <c r="S41" s="29"/>
      <c r="T41" s="35"/>
    </row>
    <row r="42" spans="1:20" s="52" customFormat="1" ht="19.5" customHeight="1">
      <c r="A42" s="28" t="str">
        <f>Ergebnisse!W5</f>
        <v>3. </v>
      </c>
      <c r="B42" s="53" t="str">
        <f>Ergebnisse!X5</f>
        <v>RSV Halle I U13</v>
      </c>
      <c r="C42" s="29" t="str">
        <f>Ergebnisse!Y5</f>
        <v>-</v>
      </c>
      <c r="D42" s="154" t="str">
        <f>Ergebnisse!Z5</f>
        <v>RSV Frellstedt II U15</v>
      </c>
      <c r="E42" s="154"/>
      <c r="F42" s="154"/>
      <c r="G42" s="154"/>
      <c r="H42" s="54"/>
      <c r="I42" s="29" t="str">
        <f>Ergebnisse!AE5</f>
        <v>:</v>
      </c>
      <c r="J42" s="35"/>
      <c r="K42" s="28"/>
      <c r="L42" s="53"/>
      <c r="M42" s="29"/>
      <c r="N42" s="154"/>
      <c r="O42" s="154"/>
      <c r="P42" s="154"/>
      <c r="Q42" s="154"/>
      <c r="R42" s="54"/>
      <c r="S42" s="29"/>
      <c r="T42" s="35"/>
    </row>
    <row r="43" spans="1:20" s="52" customFormat="1" ht="24.75" customHeight="1">
      <c r="A43" s="28" t="str">
        <f>Ergebnisse!W6</f>
        <v>4. </v>
      </c>
      <c r="B43" s="53" t="str">
        <f>Ergebnisse!X6</f>
        <v>RSV Frellstedt I U15</v>
      </c>
      <c r="C43" s="29" t="str">
        <f>Ergebnisse!Y6</f>
        <v>-</v>
      </c>
      <c r="D43" s="154" t="str">
        <f>Ergebnisse!Z6</f>
        <v>RSV Frellstedt I U13</v>
      </c>
      <c r="E43" s="154"/>
      <c r="F43" s="154"/>
      <c r="G43" s="154"/>
      <c r="H43" s="54"/>
      <c r="I43" s="29" t="str">
        <f>Ergebnisse!AE6</f>
        <v>:</v>
      </c>
      <c r="J43" s="35"/>
      <c r="K43" s="28"/>
      <c r="L43" s="53"/>
      <c r="M43" s="29"/>
      <c r="N43" s="154"/>
      <c r="O43" s="154"/>
      <c r="P43" s="154"/>
      <c r="Q43" s="154"/>
      <c r="R43" s="54"/>
      <c r="S43" s="29"/>
      <c r="T43" s="35"/>
    </row>
    <row r="44" spans="1:20" s="52" customFormat="1" ht="19.5" customHeight="1">
      <c r="A44" s="28" t="str">
        <f>Ergebnisse!W7</f>
        <v>5. </v>
      </c>
      <c r="B44" s="53" t="str">
        <f>Ergebnisse!X7</f>
        <v>RVS Obernfeld I U15</v>
      </c>
      <c r="C44" s="29" t="str">
        <f>Ergebnisse!Y7</f>
        <v>-</v>
      </c>
      <c r="D44" s="154" t="str">
        <f>Ergebnisse!Z7</f>
        <v>RSV Halle I U13</v>
      </c>
      <c r="E44" s="154"/>
      <c r="F44" s="154"/>
      <c r="G44" s="154"/>
      <c r="H44" s="54"/>
      <c r="I44" s="29" t="str">
        <f>Ergebnisse!AE7</f>
        <v>:</v>
      </c>
      <c r="J44" s="35"/>
      <c r="K44" s="28"/>
      <c r="L44" s="53"/>
      <c r="M44" s="29"/>
      <c r="N44" s="154"/>
      <c r="O44" s="154"/>
      <c r="P44" s="154"/>
      <c r="Q44" s="154"/>
      <c r="R44" s="54"/>
      <c r="S44" s="29"/>
      <c r="T44" s="35"/>
    </row>
    <row r="45" spans="1:20" s="52" customFormat="1" ht="19.5" customHeight="1">
      <c r="A45" s="28" t="str">
        <f>Ergebnisse!W8</f>
        <v>6. </v>
      </c>
      <c r="B45" s="53" t="str">
        <f>Ergebnisse!X8</f>
        <v>RSV Frellstedt I U13</v>
      </c>
      <c r="C45" s="29" t="str">
        <f>Ergebnisse!Y8</f>
        <v>-</v>
      </c>
      <c r="D45" s="154" t="str">
        <f>Ergebnisse!Z8</f>
        <v>RSV Frellstedt II U15</v>
      </c>
      <c r="E45" s="154"/>
      <c r="F45" s="154"/>
      <c r="G45" s="154"/>
      <c r="H45" s="54"/>
      <c r="I45" s="29" t="str">
        <f>Ergebnisse!AE8</f>
        <v>:</v>
      </c>
      <c r="J45" s="35"/>
      <c r="K45" s="28"/>
      <c r="L45" s="53"/>
      <c r="M45" s="29"/>
      <c r="N45" s="154"/>
      <c r="O45" s="154"/>
      <c r="P45" s="154"/>
      <c r="Q45" s="154"/>
      <c r="R45" s="54"/>
      <c r="S45" s="29"/>
      <c r="T45" s="35"/>
    </row>
    <row r="46" spans="1:20" s="52" customFormat="1" ht="24.75" customHeight="1">
      <c r="A46" s="28" t="str">
        <f>Ergebnisse!W9</f>
        <v>7. </v>
      </c>
      <c r="B46" s="53" t="str">
        <f>Ergebnisse!X9</f>
        <v>RSV Frellstedt I U15</v>
      </c>
      <c r="C46" s="29" t="str">
        <f>Ergebnisse!Y9</f>
        <v>-</v>
      </c>
      <c r="D46" s="154" t="str">
        <f>Ergebnisse!Z9</f>
        <v>RSV Halle I U13</v>
      </c>
      <c r="E46" s="154"/>
      <c r="F46" s="154"/>
      <c r="G46" s="154"/>
      <c r="H46" s="54"/>
      <c r="I46" s="29" t="str">
        <f>Ergebnisse!AE9</f>
        <v>:</v>
      </c>
      <c r="J46" s="35"/>
      <c r="K46" s="28"/>
      <c r="L46" s="53"/>
      <c r="M46" s="29"/>
      <c r="N46" s="154"/>
      <c r="O46" s="154"/>
      <c r="P46" s="154"/>
      <c r="Q46" s="154"/>
      <c r="R46" s="54"/>
      <c r="S46" s="29"/>
      <c r="T46" s="35"/>
    </row>
    <row r="47" spans="1:20" s="52" customFormat="1" ht="19.5" customHeight="1">
      <c r="A47" s="28" t="str">
        <f>Ergebnisse!W10</f>
        <v>8. </v>
      </c>
      <c r="B47" s="53" t="str">
        <f>Ergebnisse!X10</f>
        <v>RVS Obernfeld I U15</v>
      </c>
      <c r="C47" s="29" t="str">
        <f>Ergebnisse!Y10</f>
        <v>-</v>
      </c>
      <c r="D47" s="154" t="str">
        <f>Ergebnisse!Z10</f>
        <v>RSV Frellstedt II U15</v>
      </c>
      <c r="E47" s="154"/>
      <c r="F47" s="154"/>
      <c r="G47" s="154"/>
      <c r="H47" s="54"/>
      <c r="I47" s="29" t="str">
        <f>Ergebnisse!AE10</f>
        <v>:</v>
      </c>
      <c r="J47" s="35"/>
      <c r="K47" s="28"/>
      <c r="L47" s="53"/>
      <c r="M47" s="29"/>
      <c r="N47" s="154"/>
      <c r="O47" s="154"/>
      <c r="P47" s="154"/>
      <c r="Q47" s="154"/>
      <c r="R47" s="54"/>
      <c r="S47" s="29"/>
      <c r="T47" s="35"/>
    </row>
    <row r="48" spans="1:20" s="52" customFormat="1" ht="19.5" customHeight="1">
      <c r="A48" s="28" t="str">
        <f>Ergebnisse!W11</f>
        <v>9. </v>
      </c>
      <c r="B48" s="53" t="str">
        <f>Ergebnisse!X11</f>
        <v>RSV Frellstedt I U13</v>
      </c>
      <c r="C48" s="29" t="str">
        <f>Ergebnisse!Y11</f>
        <v>-</v>
      </c>
      <c r="D48" s="154" t="str">
        <f>Ergebnisse!Z11</f>
        <v>RSV Halle I U13</v>
      </c>
      <c r="E48" s="154"/>
      <c r="F48" s="154"/>
      <c r="G48" s="154"/>
      <c r="H48" s="54"/>
      <c r="I48" s="29" t="str">
        <f>Ergebnisse!AE11</f>
        <v>:</v>
      </c>
      <c r="J48" s="35"/>
      <c r="K48" s="28"/>
      <c r="L48" s="53"/>
      <c r="M48" s="29"/>
      <c r="N48" s="154"/>
      <c r="O48" s="154"/>
      <c r="P48" s="154"/>
      <c r="Q48" s="154"/>
      <c r="R48" s="54"/>
      <c r="S48" s="29"/>
      <c r="T48" s="35"/>
    </row>
    <row r="49" spans="1:20" s="52" customFormat="1" ht="24.75" customHeight="1">
      <c r="A49" s="28" t="str">
        <f>Ergebnisse!W12</f>
        <v>10. </v>
      </c>
      <c r="B49" s="53" t="str">
        <f>Ergebnisse!X12</f>
        <v>RSV Frellstedt I U15</v>
      </c>
      <c r="C49" s="29" t="str">
        <f>Ergebnisse!Y12</f>
        <v>-</v>
      </c>
      <c r="D49" s="154" t="str">
        <f>Ergebnisse!Z12</f>
        <v>RVS Obernfeld I U15</v>
      </c>
      <c r="E49" s="154"/>
      <c r="F49" s="154"/>
      <c r="G49" s="154"/>
      <c r="H49" s="54"/>
      <c r="I49" s="29" t="str">
        <f>Ergebnisse!AE12</f>
        <v>:</v>
      </c>
      <c r="J49" s="35"/>
      <c r="K49" s="28"/>
      <c r="L49" s="53"/>
      <c r="M49" s="29"/>
      <c r="N49" s="154"/>
      <c r="O49" s="154"/>
      <c r="P49" s="154"/>
      <c r="Q49" s="154"/>
      <c r="R49" s="54"/>
      <c r="S49" s="29"/>
      <c r="T49" s="35"/>
    </row>
    <row r="50" spans="1:20" s="52" customFormat="1" ht="19.5" customHeight="1">
      <c r="A50" s="28"/>
      <c r="B50" s="53"/>
      <c r="C50" s="29"/>
      <c r="D50" s="154"/>
      <c r="E50" s="154"/>
      <c r="F50" s="154"/>
      <c r="G50" s="154"/>
      <c r="H50" s="54"/>
      <c r="I50" s="29"/>
      <c r="J50" s="35"/>
      <c r="K50" s="28"/>
      <c r="L50" s="53"/>
      <c r="M50" s="29"/>
      <c r="N50" s="154"/>
      <c r="O50" s="154"/>
      <c r="P50" s="154"/>
      <c r="Q50" s="154"/>
      <c r="R50" s="54"/>
      <c r="S50" s="29"/>
      <c r="T50" s="35"/>
    </row>
    <row r="51" spans="1:20" s="52" customFormat="1" ht="19.5" customHeight="1">
      <c r="A51" s="28"/>
      <c r="B51" s="53"/>
      <c r="C51" s="29"/>
      <c r="D51" s="154"/>
      <c r="E51" s="154"/>
      <c r="F51" s="154"/>
      <c r="G51" s="154"/>
      <c r="H51" s="54"/>
      <c r="I51" s="29"/>
      <c r="J51" s="35"/>
      <c r="K51" s="28"/>
      <c r="L51" s="53"/>
      <c r="M51" s="29"/>
      <c r="N51" s="73"/>
      <c r="O51" s="73"/>
      <c r="P51" s="73"/>
      <c r="Q51" s="73"/>
      <c r="R51" s="54"/>
      <c r="S51" s="29"/>
      <c r="T51" s="35"/>
    </row>
    <row r="52" spans="1:20" s="52" customFormat="1" ht="19.5" customHeight="1">
      <c r="A52" s="28"/>
      <c r="B52" s="53"/>
      <c r="C52" s="29"/>
      <c r="D52" s="154"/>
      <c r="E52" s="154"/>
      <c r="F52" s="154"/>
      <c r="G52" s="154"/>
      <c r="H52" s="54"/>
      <c r="I52" s="29"/>
      <c r="J52" s="35"/>
      <c r="K52" s="28"/>
      <c r="L52" s="53"/>
      <c r="M52" s="29"/>
      <c r="N52" s="73"/>
      <c r="O52" s="73"/>
      <c r="P52" s="73"/>
      <c r="Q52" s="73"/>
      <c r="R52" s="54"/>
      <c r="S52" s="29"/>
      <c r="T52" s="35"/>
    </row>
    <row r="53" spans="1:9" ht="15">
      <c r="A53" s="28"/>
      <c r="B53" s="53"/>
      <c r="C53" s="29"/>
      <c r="D53" s="154"/>
      <c r="E53" s="154"/>
      <c r="F53" s="154"/>
      <c r="G53" s="154"/>
      <c r="I53" s="29"/>
    </row>
    <row r="54" spans="1:9" ht="15">
      <c r="A54" s="28"/>
      <c r="B54" s="53"/>
      <c r="C54" s="29"/>
      <c r="D54" s="154"/>
      <c r="E54" s="154"/>
      <c r="F54" s="154"/>
      <c r="G54" s="154"/>
      <c r="I54" s="29"/>
    </row>
  </sheetData>
  <sheetProtection/>
  <mergeCells count="105">
    <mergeCell ref="D5:G5"/>
    <mergeCell ref="D35:G35"/>
    <mergeCell ref="D37:G37"/>
    <mergeCell ref="D51:G51"/>
    <mergeCell ref="D24:G24"/>
    <mergeCell ref="D28:G28"/>
    <mergeCell ref="D23:G23"/>
    <mergeCell ref="D36:G36"/>
    <mergeCell ref="D6:G6"/>
    <mergeCell ref="D7:G7"/>
    <mergeCell ref="D53:G53"/>
    <mergeCell ref="D54:G54"/>
    <mergeCell ref="D10:G10"/>
    <mergeCell ref="D11:G11"/>
    <mergeCell ref="D12:G12"/>
    <mergeCell ref="D16:G16"/>
    <mergeCell ref="C22:G22"/>
    <mergeCell ref="D25:G25"/>
    <mergeCell ref="D26:G26"/>
    <mergeCell ref="D27:G27"/>
    <mergeCell ref="D8:G8"/>
    <mergeCell ref="D9:G9"/>
    <mergeCell ref="A3:J3"/>
    <mergeCell ref="K3:T3"/>
    <mergeCell ref="K4:L4"/>
    <mergeCell ref="M4:Q4"/>
    <mergeCell ref="R4:T4"/>
    <mergeCell ref="A4:B4"/>
    <mergeCell ref="C4:G4"/>
    <mergeCell ref="H4:J4"/>
    <mergeCell ref="A2:T2"/>
    <mergeCell ref="A1:T1"/>
    <mergeCell ref="N13:Q13"/>
    <mergeCell ref="N14:Q14"/>
    <mergeCell ref="N12:Q12"/>
    <mergeCell ref="N5:Q5"/>
    <mergeCell ref="N6:Q6"/>
    <mergeCell ref="N7:Q7"/>
    <mergeCell ref="N8:Q8"/>
    <mergeCell ref="N10:Q10"/>
    <mergeCell ref="N9:Q9"/>
    <mergeCell ref="K21:T21"/>
    <mergeCell ref="R22:T22"/>
    <mergeCell ref="A20:T20"/>
    <mergeCell ref="A21:J21"/>
    <mergeCell ref="N11:Q11"/>
    <mergeCell ref="D19:G19"/>
    <mergeCell ref="D13:G13"/>
    <mergeCell ref="D14:G14"/>
    <mergeCell ref="D15:G15"/>
    <mergeCell ref="A22:B22"/>
    <mergeCell ref="H22:J22"/>
    <mergeCell ref="K22:L22"/>
    <mergeCell ref="N15:Q15"/>
    <mergeCell ref="D17:G17"/>
    <mergeCell ref="D18:G18"/>
    <mergeCell ref="M22:Q22"/>
    <mergeCell ref="N27:Q27"/>
    <mergeCell ref="N28:Q28"/>
    <mergeCell ref="N24:Q24"/>
    <mergeCell ref="N26:Q26"/>
    <mergeCell ref="N25:Q25"/>
    <mergeCell ref="N30:Q30"/>
    <mergeCell ref="D34:G34"/>
    <mergeCell ref="A39:B39"/>
    <mergeCell ref="C39:G39"/>
    <mergeCell ref="K39:L39"/>
    <mergeCell ref="N34:Q34"/>
    <mergeCell ref="R39:T39"/>
    <mergeCell ref="H39:J39"/>
    <mergeCell ref="N43:Q43"/>
    <mergeCell ref="D43:G43"/>
    <mergeCell ref="M39:Q39"/>
    <mergeCell ref="N29:Q29"/>
    <mergeCell ref="N42:Q42"/>
    <mergeCell ref="D42:G42"/>
    <mergeCell ref="D29:G29"/>
    <mergeCell ref="D30:G30"/>
    <mergeCell ref="A38:J38"/>
    <mergeCell ref="K38:T38"/>
    <mergeCell ref="N32:Q32"/>
    <mergeCell ref="D32:G32"/>
    <mergeCell ref="D31:G31"/>
    <mergeCell ref="N31:Q31"/>
    <mergeCell ref="N33:Q33"/>
    <mergeCell ref="D33:G33"/>
    <mergeCell ref="D46:G46"/>
    <mergeCell ref="N46:Q46"/>
    <mergeCell ref="N41:Q41"/>
    <mergeCell ref="D41:G41"/>
    <mergeCell ref="N40:Q40"/>
    <mergeCell ref="D40:G40"/>
    <mergeCell ref="N45:Q45"/>
    <mergeCell ref="D45:G45"/>
    <mergeCell ref="N44:Q44"/>
    <mergeCell ref="D44:G44"/>
    <mergeCell ref="N50:Q50"/>
    <mergeCell ref="D52:G52"/>
    <mergeCell ref="N47:Q47"/>
    <mergeCell ref="D48:G48"/>
    <mergeCell ref="N48:Q48"/>
    <mergeCell ref="D49:G49"/>
    <mergeCell ref="N49:Q49"/>
    <mergeCell ref="D47:G47"/>
    <mergeCell ref="D50:G50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Pfaff</dc:creator>
  <cp:keywords/>
  <dc:description/>
  <cp:lastModifiedBy>Stefan.Huter</cp:lastModifiedBy>
  <cp:lastPrinted>2008-01-25T17:13:37Z</cp:lastPrinted>
  <dcterms:created xsi:type="dcterms:W3CDTF">2002-04-24T17:44:05Z</dcterms:created>
  <dcterms:modified xsi:type="dcterms:W3CDTF">2024-01-28T16:07:45Z</dcterms:modified>
  <cp:category/>
  <cp:version/>
  <cp:contentType/>
  <cp:contentStatus/>
</cp:coreProperties>
</file>